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C:\Users\Nalin\Desktop\controlli ufficiali 2018\"/>
    </mc:Choice>
  </mc:AlternateContent>
  <xr:revisionPtr revIDLastSave="100" documentId="13_ncr:1_{698EE185-8E95-4E60-AF83-DB4C199F5C4B}" xr6:coauthVersionLast="47" xr6:coauthVersionMax="47" xr10:uidLastSave="{55C86873-3A56-4450-8A6B-EA49444EF60B}"/>
  <bookViews>
    <workbookView xWindow="0" yWindow="11460" windowWidth="15315" windowHeight="11640" firstSheet="3" activeTab="5" xr2:uid="{00000000-000D-0000-FFFF-FFFF00000000}"/>
  </bookViews>
  <sheets>
    <sheet name="LEGGIMI" sheetId="21" r:id="rId1"/>
    <sheet name="Tabella A" sheetId="1" r:id="rId2"/>
    <sheet name="Tabella B Ispezioni" sheetId="12" r:id="rId3"/>
    <sheet name="Tabella B Audit " sheetId="17" r:id="rId4"/>
    <sheet name="Tabella C Ispezioni" sheetId="20" r:id="rId5"/>
    <sheet name="Tabella C Audit" sheetId="15" r:id="rId6"/>
    <sheet name="ATTIVITA' STABILIMENTI " sheetId="18" r:id="rId7"/>
    <sheet name="Corr Benessere Animale macello" sheetId="22" r:id="rId8"/>
    <sheet name="Casistica Req Isp e Proc Aud" sheetId="16" r:id="rId9"/>
  </sheets>
  <definedNames>
    <definedName name="_xlnm._FilterDatabase" localSheetId="6" hidden="1">'ATTIVITA'' STABILIMENTI '!#REF!</definedName>
    <definedName name="_xlnm._FilterDatabase" localSheetId="1" hidden="1">'Tabella A'!$A$1:$A$7</definedName>
    <definedName name="_xlnm._FilterDatabase" localSheetId="3" hidden="1">'Tabella B Audit '!$A$1:$A$108</definedName>
    <definedName name="_xlnm._FilterDatabase" localSheetId="2" hidden="1">'Tabella B Ispezioni'!$A$1:$A$107</definedName>
    <definedName name="_xlnm._FilterDatabase" localSheetId="5" hidden="1">'Tabella C Audit'!$C$1:$C$42</definedName>
    <definedName name="_xlnm._FilterDatabase" localSheetId="4" hidden="1">'Tabella C Ispezioni'!$C$1:$C$191</definedName>
    <definedName name="_Toc431818111" localSheetId="6">'ATTIVITA'' STABILIMENTI '!#REF!</definedName>
    <definedName name="_xlnm.Print_Area" localSheetId="6">'ATTIVITA'' STABILIMENTI '!$A$1:$B$100</definedName>
    <definedName name="_xlnm.Print_Area" localSheetId="1">'Tabella A'!$A$1:$G$14</definedName>
    <definedName name="_xlnm.Print_Area" localSheetId="5">'Tabella C Audit'!$A$1:$O$206</definedName>
    <definedName name="_xlnm.Print_Titles" localSheetId="6">'ATTIVITA'' STABILIMENTI '!$1:$1</definedName>
    <definedName name="_xlnm.Print_Titles" localSheetId="1">'Tabella A'!$A:$A,'Tabella A'!$1:$6</definedName>
    <definedName name="_xlnm.Print_Titles" localSheetId="3">'Tabella B Audit '!$A:$B,'Tabella B Audit '!$1:$7</definedName>
    <definedName name="_xlnm.Print_Titles" localSheetId="2">'Tabella B Ispezioni'!$A:$B,'Tabella B Ispezioni'!$1:$6</definedName>
    <definedName name="_xlnm.Print_Titles" localSheetId="5">'Tabella C Audit'!$A:$B,'Tabella C Audit'!$1:$6</definedName>
    <definedName name="_xlnm.Print_Titles" localSheetId="4">'Tabella C Ispezioni'!$A:$B,'Tabella C Ispezioni'!$1:$6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5" l="1"/>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7" i="15"/>
  <c r="E205" i="15"/>
  <c r="F205" i="15"/>
  <c r="G205" i="15"/>
  <c r="H205" i="15"/>
  <c r="I205" i="15"/>
  <c r="J205" i="15"/>
  <c r="K205" i="15"/>
  <c r="L205" i="15"/>
  <c r="M205" i="15"/>
  <c r="N205" i="15"/>
  <c r="E206" i="15"/>
  <c r="F206" i="15"/>
  <c r="G206" i="15"/>
  <c r="H206" i="15"/>
  <c r="I206" i="15"/>
  <c r="J206" i="15"/>
  <c r="K206" i="15"/>
  <c r="L206" i="15"/>
  <c r="M206" i="15"/>
  <c r="N206" i="15"/>
  <c r="D206" i="15"/>
  <c r="D205" i="15"/>
  <c r="Q205" i="20"/>
  <c r="Q206" i="20"/>
  <c r="Q8" i="20"/>
  <c r="Q9" i="20"/>
  <c r="Q1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Q119" i="20"/>
  <c r="Q120" i="20"/>
  <c r="Q121" i="20"/>
  <c r="Q122" i="20"/>
  <c r="Q123" i="20"/>
  <c r="Q124" i="20"/>
  <c r="Q125" i="20"/>
  <c r="Q126" i="20"/>
  <c r="Q127" i="20"/>
  <c r="Q128" i="20"/>
  <c r="Q129" i="20"/>
  <c r="Q130" i="20"/>
  <c r="Q131" i="20"/>
  <c r="Q132" i="20"/>
  <c r="Q133" i="20"/>
  <c r="Q134" i="20"/>
  <c r="Q135" i="20"/>
  <c r="Q136" i="20"/>
  <c r="Q137" i="20"/>
  <c r="Q138" i="20"/>
  <c r="Q139" i="20"/>
  <c r="Q140" i="20"/>
  <c r="Q141" i="20"/>
  <c r="Q142" i="20"/>
  <c r="Q143" i="20"/>
  <c r="Q144" i="20"/>
  <c r="Q145" i="20"/>
  <c r="Q146" i="20"/>
  <c r="Q147" i="20"/>
  <c r="Q148" i="20"/>
  <c r="Q149" i="20"/>
  <c r="Q150" i="20"/>
  <c r="Q151" i="20"/>
  <c r="Q152" i="20"/>
  <c r="Q153" i="20"/>
  <c r="Q154" i="20"/>
  <c r="Q155" i="20"/>
  <c r="Q156" i="20"/>
  <c r="Q157" i="20"/>
  <c r="Q158" i="20"/>
  <c r="Q159" i="20"/>
  <c r="Q160" i="20"/>
  <c r="Q161" i="20"/>
  <c r="Q162" i="20"/>
  <c r="Q163" i="20"/>
  <c r="Q164" i="20"/>
  <c r="Q165" i="20"/>
  <c r="Q166" i="20"/>
  <c r="Q167" i="20"/>
  <c r="Q168" i="20"/>
  <c r="Q169" i="20"/>
  <c r="Q170" i="20"/>
  <c r="Q171" i="20"/>
  <c r="Q172" i="20"/>
  <c r="Q173" i="20"/>
  <c r="Q174" i="20"/>
  <c r="Q175" i="20"/>
  <c r="Q176" i="20"/>
  <c r="Q177" i="20"/>
  <c r="Q178" i="20"/>
  <c r="Q179" i="20"/>
  <c r="Q180" i="20"/>
  <c r="Q181" i="20"/>
  <c r="Q182" i="20"/>
  <c r="Q183" i="20"/>
  <c r="Q184" i="20"/>
  <c r="Q185" i="20"/>
  <c r="Q186" i="20"/>
  <c r="Q187" i="20"/>
  <c r="Q188" i="20"/>
  <c r="Q189" i="20"/>
  <c r="Q190" i="20"/>
  <c r="Q191" i="20"/>
  <c r="Q192" i="20"/>
  <c r="Q193" i="20"/>
  <c r="Q194" i="20"/>
  <c r="Q195" i="20"/>
  <c r="Q196" i="20"/>
  <c r="Q197" i="20"/>
  <c r="Q198" i="20"/>
  <c r="Q199" i="20"/>
  <c r="Q200" i="20"/>
  <c r="Q201" i="20"/>
  <c r="Q202" i="20"/>
  <c r="Q203" i="20"/>
  <c r="Q204" i="20"/>
  <c r="Q7" i="20"/>
  <c r="E205" i="20"/>
  <c r="F205" i="20"/>
  <c r="G205" i="20"/>
  <c r="H205" i="20"/>
  <c r="I205" i="20"/>
  <c r="J205" i="20"/>
  <c r="K205" i="20"/>
  <c r="L205" i="20"/>
  <c r="M205" i="20"/>
  <c r="N205" i="20"/>
  <c r="O205" i="20"/>
  <c r="P205" i="20"/>
  <c r="E206" i="20"/>
  <c r="F206" i="20"/>
  <c r="G206" i="20"/>
  <c r="H206" i="20"/>
  <c r="I206" i="20"/>
  <c r="J206" i="20"/>
  <c r="K206" i="20"/>
  <c r="L206" i="20"/>
  <c r="M206" i="20"/>
  <c r="N206" i="20"/>
  <c r="O206" i="20"/>
  <c r="P206" i="20"/>
  <c r="D206" i="20"/>
  <c r="D205" i="20"/>
  <c r="L80" i="20"/>
  <c r="P79" i="20"/>
  <c r="M79" i="20"/>
  <c r="L79" i="20"/>
  <c r="J79" i="20"/>
  <c r="I79" i="20"/>
  <c r="H79" i="20"/>
  <c r="G79" i="20"/>
  <c r="F79" i="20"/>
  <c r="E79" i="20"/>
  <c r="D79" i="20"/>
  <c r="L69" i="20"/>
  <c r="K69" i="20"/>
  <c r="I69" i="20"/>
  <c r="H69" i="20"/>
  <c r="G69" i="20"/>
  <c r="E69" i="20"/>
  <c r="D69" i="20"/>
  <c r="D107" i="17"/>
  <c r="E107" i="17"/>
  <c r="F107" i="17"/>
  <c r="G107" i="17"/>
  <c r="H107" i="17"/>
  <c r="I107" i="17"/>
  <c r="J107" i="17"/>
  <c r="K107" i="17"/>
  <c r="L107" i="17"/>
  <c r="M107" i="17"/>
  <c r="N107" i="17"/>
  <c r="O107" i="17"/>
  <c r="P107" i="17"/>
  <c r="Q107" i="17"/>
  <c r="C107" i="17"/>
  <c r="C44" i="17"/>
  <c r="C39" i="17"/>
  <c r="C43" i="12"/>
  <c r="D106" i="12"/>
  <c r="E106" i="12"/>
  <c r="F106" i="12"/>
  <c r="G106" i="12"/>
  <c r="H106" i="12"/>
  <c r="I106" i="12"/>
  <c r="J106" i="12"/>
  <c r="K106" i="12"/>
  <c r="L106" i="12"/>
  <c r="M106" i="12"/>
  <c r="N106" i="12"/>
  <c r="O106" i="12"/>
  <c r="P106" i="12"/>
  <c r="Q106" i="12"/>
  <c r="C106" i="12"/>
  <c r="G43" i="12"/>
  <c r="F43" i="12"/>
  <c r="E43" i="12"/>
  <c r="D43" i="12"/>
  <c r="F38" i="12"/>
  <c r="E38" i="12"/>
  <c r="D38" i="12"/>
  <c r="C38" i="12"/>
</calcChain>
</file>

<file path=xl/sharedStrings.xml><?xml version="1.0" encoding="utf-8"?>
<sst xmlns="http://schemas.openxmlformats.org/spreadsheetml/2006/main" count="1082" uniqueCount="207">
  <si>
    <t xml:space="preserve">Il presente file contiene: </t>
  </si>
  <si>
    <t>le 5 tabelle per la rendicontazione dei controlli:</t>
  </si>
  <si>
    <t>Tabella A – Sommario attività ispettiva e di audit</t>
  </si>
  <si>
    <t>Tabella B-Ispezioni – Attività ispettiva per attività produttiva dello stabilimento</t>
  </si>
  <si>
    <t>Tabella B-Audit – Attività di audit per attività produttiva dello stabilimento</t>
  </si>
  <si>
    <t>Tabella C-Ispezioni- Requisiti controllati e non conformità rilevate per attività produttiva dello stabilimento</t>
  </si>
  <si>
    <t>Tabella C- Audit- Procedure controllate e non conformità rilevate per attività produttiva dello stabilimento;</t>
  </si>
  <si>
    <t>l'elenco delle attività degli stabilimenti;</t>
  </si>
  <si>
    <t>la casistica dei requisiti controllati durante le Ispezioni;</t>
  </si>
  <si>
    <t>la casistica delle procedure controllate durante gli Audit.</t>
  </si>
  <si>
    <t>REGISTRO ANNUALE DELLE ATTIVITÀ ISPETTIVE E DI AUDIT SU STABILIMENTI ALIMENTARI</t>
  </si>
  <si>
    <t>Azienda Sanitaria Provinciale di Agrigento - Dipartimento di prevenzione veterinario SIAOA Agrigento ANNO 2025</t>
  </si>
  <si>
    <t>Numero di stabilimenti*</t>
  </si>
  <si>
    <t>Attività ispettiva</t>
  </si>
  <si>
    <t>Attività di audit</t>
  </si>
  <si>
    <t>Numero di stabilimenti ispezionati (1)</t>
  </si>
  <si>
    <t>Numero di ispezioni (2)</t>
  </si>
  <si>
    <t>Numero di stabilimenti con relazioni d'ispezione di non conformità (3)</t>
  </si>
  <si>
    <t>Numero di stabilimenti auditati (4)</t>
  </si>
  <si>
    <t>Numero di audit (5)</t>
  </si>
  <si>
    <t>Numero di stabilimenti con rapporti finali di audit di non conformità (6)</t>
  </si>
  <si>
    <t>*lo stabilimento è identificato con l’identificativo fiscale dell’impresa a cui appartiene, più le coordinate geografiche del luogo di ubicazione o, in mancanza di queste, dell’indirizzo comprensivo del numero civico. Nel caso di stabilimenti con più tipologie di attività produttive, lo stabilimento deve essere conteggiato una sola volta.</t>
  </si>
  <si>
    <r>
      <t xml:space="preserve">(1) Il </t>
    </r>
    <r>
      <rPr>
        <b/>
        <sz val="10"/>
        <rFont val="Times New Roman"/>
        <family val="1"/>
      </rPr>
      <t>numero di stabilimenti ispezionati</t>
    </r>
    <r>
      <rPr>
        <sz val="10"/>
        <rFont val="Times New Roman"/>
        <family val="1"/>
      </rPr>
      <t xml:space="preserve"> è il numero di stabilimenti che sono stati assoggettati ad </t>
    </r>
    <r>
      <rPr>
        <u/>
        <sz val="10"/>
        <rFont val="Times New Roman"/>
        <family val="1"/>
      </rPr>
      <t>almeno</t>
    </r>
    <r>
      <rPr>
        <sz val="10"/>
        <rFont val="Times New Roman"/>
        <family val="1"/>
      </rPr>
      <t xml:space="preserve"> una ispezione (una o più ispezioni) durante il periodo di riferimento</t>
    </r>
  </si>
  <si>
    <r>
      <t xml:space="preserve">(2) Il </t>
    </r>
    <r>
      <rPr>
        <b/>
        <sz val="10"/>
        <rFont val="Times New Roman"/>
        <family val="1"/>
      </rPr>
      <t>numero d’ispezioni</t>
    </r>
    <r>
      <rPr>
        <sz val="10"/>
        <rFont val="Times New Roman"/>
        <family val="1"/>
      </rPr>
      <t xml:space="preserve"> è il numero di relazioni, o</t>
    </r>
    <r>
      <rPr>
        <i/>
        <sz val="10"/>
        <rFont val="Times New Roman"/>
        <family val="1"/>
      </rPr>
      <t xml:space="preserve"> verbali,</t>
    </r>
    <r>
      <rPr>
        <sz val="10"/>
        <rFont val="Times New Roman"/>
        <family val="1"/>
      </rPr>
      <t>d’ispezione (risultato delle ispezioni) relative allo stabilimento.</t>
    </r>
  </si>
  <si>
    <r>
      <t xml:space="preserve">(3) Il </t>
    </r>
    <r>
      <rPr>
        <b/>
        <sz val="10"/>
        <rFont val="Times New Roman"/>
        <family val="1"/>
      </rPr>
      <t>numero di stabilimenti con relazioni di non conformità</t>
    </r>
    <r>
      <rPr>
        <sz val="10"/>
        <rFont val="Times New Roman"/>
        <family val="1"/>
      </rPr>
      <t xml:space="preserve"> è il numero di stabilimenti per i quali nel periodo di riferimento è stata emessa </t>
    </r>
    <r>
      <rPr>
        <u/>
        <sz val="10"/>
        <rFont val="Times New Roman"/>
        <family val="1"/>
      </rPr>
      <t>almeno</t>
    </r>
    <r>
      <rPr>
        <sz val="10"/>
        <rFont val="Times New Roman"/>
        <family val="1"/>
      </rPr>
      <t xml:space="preserve"> una relazione (una o più relazioni) di non conformità.</t>
    </r>
  </si>
  <si>
    <r>
      <t>(4) Il</t>
    </r>
    <r>
      <rPr>
        <b/>
        <sz val="10"/>
        <rFont val="Times New Roman"/>
        <family val="1"/>
      </rPr>
      <t xml:space="preserve"> numero di stabilimenti auditati</t>
    </r>
    <r>
      <rPr>
        <sz val="10"/>
        <rFont val="Times New Roman"/>
        <family val="1"/>
      </rPr>
      <t xml:space="preserve"> è il numero di stabilimenti che sono stati assoggettati ad </t>
    </r>
    <r>
      <rPr>
        <u/>
        <sz val="10"/>
        <rFont val="Times New Roman"/>
        <family val="1"/>
      </rPr>
      <t>almeno</t>
    </r>
    <r>
      <rPr>
        <sz val="10"/>
        <rFont val="Times New Roman"/>
        <family val="1"/>
      </rPr>
      <t xml:space="preserve"> un audit (uno o più audit) durante il periodo di riferimento.</t>
    </r>
  </si>
  <si>
    <r>
      <t xml:space="preserve">(5) Il </t>
    </r>
    <r>
      <rPr>
        <b/>
        <sz val="10"/>
        <rFont val="Times New Roman"/>
        <family val="1"/>
      </rPr>
      <t>numero di audit</t>
    </r>
    <r>
      <rPr>
        <sz val="10"/>
        <rFont val="Times New Roman"/>
        <family val="1"/>
      </rPr>
      <t xml:space="preserve"> è il numero di </t>
    </r>
    <r>
      <rPr>
        <b/>
        <i/>
        <sz val="10"/>
        <rFont val="Times New Roman"/>
        <family val="1"/>
      </rPr>
      <t>rapporti finali</t>
    </r>
    <r>
      <rPr>
        <sz val="10"/>
        <rFont val="Times New Roman"/>
        <family val="1"/>
      </rPr>
      <t xml:space="preserve"> di audit relativi allo stabilimento.</t>
    </r>
  </si>
  <si>
    <r>
      <t xml:space="preserve">(6) Il </t>
    </r>
    <r>
      <rPr>
        <b/>
        <sz val="10"/>
        <rFont val="Times New Roman"/>
        <family val="1"/>
      </rPr>
      <t>numero di stabilimenti con rapporti finali di audit di non conformità</t>
    </r>
    <r>
      <rPr>
        <sz val="10"/>
        <rFont val="Times New Roman"/>
        <family val="1"/>
      </rPr>
      <t xml:space="preserve"> è il numero di stabilimenti per i quali nel periodo di riferimento è stato emesso </t>
    </r>
    <r>
      <rPr>
        <u/>
        <sz val="10"/>
        <rFont val="Times New Roman"/>
        <family val="1"/>
      </rPr>
      <t>almeno</t>
    </r>
    <r>
      <rPr>
        <sz val="10"/>
        <rFont val="Times New Roman"/>
        <family val="1"/>
      </rPr>
      <t xml:space="preserve"> un rapporto finale (uno o più rapporti finali) di non conformità. </t>
    </r>
  </si>
  <si>
    <r>
      <t>Tabella B-</t>
    </r>
    <r>
      <rPr>
        <b/>
        <u/>
        <sz val="14"/>
        <rFont val="Times New Roman"/>
        <family val="1"/>
      </rPr>
      <t>Ispezioni</t>
    </r>
    <r>
      <rPr>
        <b/>
        <sz val="14"/>
        <rFont val="Times New Roman"/>
        <family val="1"/>
      </rPr>
      <t xml:space="preserve"> – Attività ispettiva per attività produttiva dello stabilimento</t>
    </r>
  </si>
  <si>
    <t xml:space="preserve">Attività produttiva dello stabilimento </t>
  </si>
  <si>
    <t>Numero di attività produttive svolte dagli stabilimenti</t>
  </si>
  <si>
    <t>Attività ispettiva sull'attività produttiva</t>
  </si>
  <si>
    <t xml:space="preserve">Codice </t>
  </si>
  <si>
    <t>Descrizione</t>
  </si>
  <si>
    <t xml:space="preserve">Numero di attività produttive ispezionate </t>
  </si>
  <si>
    <t>Numero di ispezioni sull'attività produttiva</t>
  </si>
  <si>
    <t xml:space="preserve">Numero di attività produttive con rapporti finali di non conformità </t>
  </si>
  <si>
    <t xml:space="preserve">Numero sanzioni </t>
  </si>
  <si>
    <t>Numero notizie di reato</t>
  </si>
  <si>
    <t>Numero Sequestri</t>
  </si>
  <si>
    <t>a)</t>
  </si>
  <si>
    <t>b)</t>
  </si>
  <si>
    <t>c)</t>
  </si>
  <si>
    <t>d)</t>
  </si>
  <si>
    <t>e)</t>
  </si>
  <si>
    <t>f)</t>
  </si>
  <si>
    <t>g)</t>
  </si>
  <si>
    <t>h)</t>
  </si>
  <si>
    <t>Caccia Attività registrate 852</t>
  </si>
  <si>
    <t>Pesca Imprese registrate 852 che effettuano attività di pesca</t>
  </si>
  <si>
    <t>Raccolta molluschi  Imprese registrate 852 che effettuano attività di produzione/raccolta molluschi</t>
  </si>
  <si>
    <t>Produzione di alimenti in allevamento per la vendita diretta  al consumatore latte crudo e uova</t>
  </si>
  <si>
    <t>Raccolta vegetali spontanei</t>
  </si>
  <si>
    <t>Coltivazioni permanenti ad uso alimentare umano</t>
  </si>
  <si>
    <t>Coltivazioni non permanenti ad uso alimentare umano</t>
  </si>
  <si>
    <t>Lavorazione di frutta e di ortaggi (esclusi i succhi di frutta e di ortaggi)</t>
  </si>
  <si>
    <t>Produzione di bevande di frutta /ortaggi</t>
  </si>
  <si>
    <t>Produzione di olii e grassi vegetali</t>
  </si>
  <si>
    <t>Produzione di bevande alcoliche</t>
  </si>
  <si>
    <t>Lavorazione di cereali, semi, legumi e tuberi</t>
  </si>
  <si>
    <t>Produzione di zucchero</t>
  </si>
  <si>
    <t>Lavorazione del  caffè</t>
  </si>
  <si>
    <t>Lavorazione del tè ed altri vegetali per infusi</t>
  </si>
  <si>
    <t>Produzione di pasta secca e/o fresca</t>
  </si>
  <si>
    <t>Produzione di pane, pizza e prodotti da forno e di pasticceria - freschi e secchi</t>
  </si>
  <si>
    <t>Produzione di prodotti di gelateria (in impianti non riconosciuti)</t>
  </si>
  <si>
    <t>Produzione e lavorazione del cioccolato, produzione pastigliaggi, gomme, confetti,caramelle, ecc.</t>
  </si>
  <si>
    <t>Produzione di cibi pronti in genere</t>
  </si>
  <si>
    <t>Produzione delle bibite analcoliche, delle acque minerali e di altre acque in bottiglia</t>
  </si>
  <si>
    <t>Sale</t>
  </si>
  <si>
    <t>Macellazione ed eviscerazione  di prodotti della pesca  presso aziende  di acquacoltura</t>
  </si>
  <si>
    <t>Macellazione di avicunicoli presso aziende agricole</t>
  </si>
  <si>
    <t>Lavorazione e trasformazione di carne, prodotti a base di carne e preparazioni di carne in impianti non riconosciuti funzionalmente annessi a esercizio di vendita, contigui o meno ad essi</t>
  </si>
  <si>
    <t>Lavorazione e trasformazione di prodotti della pesca in impianti non riconosciuti funzionalmente annessi a esercizio di  vendita, contigui o meno ad essi</t>
  </si>
  <si>
    <t>Raccolta* e lavorazione di prodotti dell'apiario  *inteso come centro di conferimento e non come produzione primaria</t>
  </si>
  <si>
    <t>Produzione di prodotti a base di latte (in impianti non riconosciuti)</t>
  </si>
  <si>
    <t>Ristorazione collettiva (comunità ed eventi)</t>
  </si>
  <si>
    <t>Ristorazione pubblica</t>
  </si>
  <si>
    <t>Commercio all'ingrosso di alimenti e bevande, cash and carry</t>
  </si>
  <si>
    <t>Commercio al dettaglio di alimenti e bevande</t>
  </si>
  <si>
    <t>Commercio ambulante</t>
  </si>
  <si>
    <t>Deposito conto terzi di alimenti non soggetto a riconoscimento</t>
  </si>
  <si>
    <t>Piattaforma di distribuzione alimenti</t>
  </si>
  <si>
    <t>Deposito funzionalmente ma non materialmente annesso ad esercizi di produzione e o vendita di alimenti</t>
  </si>
  <si>
    <t>Trasporto di alimenti e  bevande conto terzi</t>
  </si>
  <si>
    <t>Produzione di germogli per l'alimentazione umana e di semi per la produzione di germogli</t>
  </si>
  <si>
    <t>Industrie Produz./Trasform/confezionamento Alimenti senza glutine, Alimenti a fini medici speciali e altri alimenti ex Dir. 2009/39 e modifiche e/o aggiornamenti ad esclusione di quelli destinati a lattanti e a bambini nella prima infanzia</t>
  </si>
  <si>
    <t>Industrie Produz./Trasform/confezionamento formule per lattanti e di proseguimento (Dir. 141/2006, modifiche e/o aggiornamenti), latti destinati ai bambini e alimenti per la prima infanzia (Dir. 125/2006, modifiche e/o aggiornamenti) alimenti a fini medici speciali e altri dietetici (dir. 2009/39, modifiche e/o aggiornamenti) destinati a lattanti e bambini nella prima infanzia</t>
  </si>
  <si>
    <t>Produzione e confezionamento di additivi alimentari</t>
  </si>
  <si>
    <t>Produzione e confezionamenti di aromi alimentari</t>
  </si>
  <si>
    <t>Produzione e confezionamento di enzimi alimentari</t>
  </si>
  <si>
    <t>Deposito frigorifero autonomo -CS</t>
  </si>
  <si>
    <t>Impianto autonomo di riconfezionamento -RW-</t>
  </si>
  <si>
    <t>Mercato all'ingrosso-WM-</t>
  </si>
  <si>
    <t>I Carni di ungulati domestici: Macelli-SH bovini,suini,ovini,caprini,equini, ratiti</t>
  </si>
  <si>
    <t>I Carni di ungulati domestici: Laboratorio di sezionamento -CP-</t>
  </si>
  <si>
    <t>II Carni di pollame e di lagorfi: Macello -SH</t>
  </si>
  <si>
    <t>II Carni di pollame e di lagorfi: Laboratorio di sezionamento -CP-</t>
  </si>
  <si>
    <t>III Carni di selvaggina allevata: Macello-SH</t>
  </si>
  <si>
    <t>Allevamenti animali da  pelliccia</t>
  </si>
  <si>
    <t>III Carni di selvaggina allevata: Laboratorio di sezionamento -CP-</t>
  </si>
  <si>
    <t>IV Carni di selvaggina cacciata: Laboratorio di sezionamento -CP-</t>
  </si>
  <si>
    <t>IV Carni di selvaggina cacciata: Centro di lavorazione selvaggina-GHE</t>
  </si>
  <si>
    <t>V Carni macinate, prep. di carni e carni sep. mec.: Carni macinate -MM</t>
  </si>
  <si>
    <t>V Carni macinate, prep. di carni e carni sep. mec.: Preparazioni di carni-MP</t>
  </si>
  <si>
    <t>V Carni macinate, prep. di carni e carni sep. mec.: Carni sep. Meccanicamente-MSM-</t>
  </si>
  <si>
    <t>VI Prodotti a base di carne: Impianto di lavorazione-PP-</t>
  </si>
  <si>
    <t>VII Molluschi bivalvi vivi: Centro di depurazione-PC-</t>
  </si>
  <si>
    <t>VII Molluschi bivalvi vivi: Centro di spedizione_DC_</t>
  </si>
  <si>
    <t>VII Prodotti della pesca: Nave officina-FV-</t>
  </si>
  <si>
    <t>VII Prodotti della pesca: Nave deposito frigorifero-ZV-</t>
  </si>
  <si>
    <t>VII Prodotti della pesca: Impianti prodotti della pesca freschi _FFPP_</t>
  </si>
  <si>
    <t>VII Prodotti della pesca: Impianto per carni di pesce separate  meccanicamente -MSM-</t>
  </si>
  <si>
    <t>VII Prodotti della pesca: Impianto di trasformazione-PP-</t>
  </si>
  <si>
    <t>VII Prodotti della pesca: Mercato ittico-WM-</t>
  </si>
  <si>
    <t>VII Prodotti della pesca: Impianto collettivo delle aste</t>
  </si>
  <si>
    <t>IX Latte e prodotti a base di latte: Centro di raccolta-CC-</t>
  </si>
  <si>
    <t>IX Latte e prodotti a base di latte: Centro di standardizzazione-PP-</t>
  </si>
  <si>
    <t>IX Latte e prodotti a base di latte: Trattamento termico-PP-</t>
  </si>
  <si>
    <t>IX Latte e prodotti a base di latte: Stabilimento di trasformazione -PP__</t>
  </si>
  <si>
    <t>IX Latte e prodotti a base di latte: Stagionatura-PP-</t>
  </si>
  <si>
    <t>X Uova e ovo prodotti: Centro di imballaggio-EPC-</t>
  </si>
  <si>
    <t>X Uova e ovo prodotti: Stabilimento produzione uova liquide-LEP-</t>
  </si>
  <si>
    <t>X Uova e ovo prodotti: Stabilimento di trasformazione -PP__</t>
  </si>
  <si>
    <t>XI Cosce di rana e di lumache: Macello-SH-</t>
  </si>
  <si>
    <t>XI Cosce di rana e di lumache: Stabilimento di trasformazione -PP-</t>
  </si>
  <si>
    <t>XII Grassi animali fusi: Centro di raccolta-CC-</t>
  </si>
  <si>
    <t>XII Grassi animali fusi: Stabilimento di trasformazione-PP</t>
  </si>
  <si>
    <t>XIII Stomaci, vesciche e intestini trattati: Stabilimento di trasformazione -PP-</t>
  </si>
  <si>
    <t>XIV Gelatine: Centro di raccolta (ossa e pelli)-CC-</t>
  </si>
  <si>
    <t>XIV Gelatine: Stabilimento di trasformazione-PP</t>
  </si>
  <si>
    <t>XV Collagene: Centro di raccolta (ossa e pelli)-CC-</t>
  </si>
  <si>
    <t>XV Collagene: Stabilimento di trasformazione-PP</t>
  </si>
  <si>
    <t>Legno</t>
  </si>
  <si>
    <t>Carta e cartone</t>
  </si>
  <si>
    <t>Materie plastiche</t>
  </si>
  <si>
    <t>Cellulosa rigenerata</t>
  </si>
  <si>
    <t>Gomma</t>
  </si>
  <si>
    <t>Metalli e leghe</t>
  </si>
  <si>
    <t>Metalli e leghe ( acciaio inox)</t>
  </si>
  <si>
    <t>Metalli e leghe (alluminio)</t>
  </si>
  <si>
    <t>Metalli e leghe (banda stagnata e cromata)</t>
  </si>
  <si>
    <t>Vetro</t>
  </si>
  <si>
    <t>Ceramica</t>
  </si>
  <si>
    <t>Materiali attivi e intelligenti</t>
  </si>
  <si>
    <t>Altri materiali (Adesivi, Sughero, Resine a scambio ionico, Inchiostri di stampa, Prodotti tessili, Vernici e rivestimernti, Cere, Imballaggi flessi)</t>
  </si>
  <si>
    <t>TOTALE</t>
  </si>
  <si>
    <t>* Provvedimenti Art. 54 par. 2 Reg 882/2004:</t>
  </si>
  <si>
    <t>a) imposizione di procedure di igienizzazione o di qualsiasi altra azione ritenuta necessaria per garantire la sicurezza del mangime e degli alimenti o la conformità alla normativa in materia di mangimi e di alimenti e alle norme sulla salute e sul benessere degli animali</t>
  </si>
  <si>
    <t>b) restrizione o divieto dell’immissione sul mercato, dell’importazione o dell’esportazione di mangimi, alimenti o animali</t>
  </si>
  <si>
    <r>
      <t>c) monitoraggio e, se necessario</t>
    </r>
    <r>
      <rPr>
        <i/>
        <sz val="12"/>
        <rFont val="Times New Roman"/>
        <family val="1"/>
      </rPr>
      <t xml:space="preserve">, </t>
    </r>
    <r>
      <rPr>
        <sz val="12"/>
        <rFont val="Times New Roman"/>
        <family val="1"/>
      </rPr>
      <t>decisione del richiamo, del ritiro e/o della distruzione di mangimi o alimenti</t>
    </r>
  </si>
  <si>
    <t>d) autorizzazione dell’uso di mangimi o di alimenti per fini diversi da quelli originariamente previsti</t>
  </si>
  <si>
    <t>e) sospensione delle operazioni o chiusura in toto o in parte dell'azienda interessata per un appropriato periodo di tempo</t>
  </si>
  <si>
    <t>f) sospensione o ritiro del riconoscimento dello stabilimento</t>
  </si>
  <si>
    <t>g) misure di cui all’articolo 19 sulle partite provenienti da paesi terzi</t>
  </si>
  <si>
    <t>h) qualsiasi altra misura ritenuta opportuna dall'autorità competente.</t>
  </si>
  <si>
    <r>
      <t>Tabella B-</t>
    </r>
    <r>
      <rPr>
        <b/>
        <u/>
        <sz val="14"/>
        <rFont val="Times New Roman"/>
        <family val="1"/>
      </rPr>
      <t>Audit</t>
    </r>
    <r>
      <rPr>
        <b/>
        <sz val="14"/>
        <rFont val="Times New Roman"/>
        <family val="1"/>
      </rPr>
      <t xml:space="preserve"> – Attività di audit per attività produttiva dello stabilimento</t>
    </r>
  </si>
  <si>
    <t>Attività di audit sull'attività produttiva</t>
  </si>
  <si>
    <t xml:space="preserve">Numero di attività produttive auditate </t>
  </si>
  <si>
    <t>Numero di audit sull'attività produttiva</t>
  </si>
  <si>
    <t>Numero provvedimenti Art. 54 par. 2 Reg. CE 882/2004*</t>
  </si>
  <si>
    <r>
      <t xml:space="preserve">Tabella C - </t>
    </r>
    <r>
      <rPr>
        <b/>
        <u/>
        <sz val="14"/>
        <rFont val="Times New Roman"/>
        <family val="1"/>
      </rPr>
      <t>Ispezioni</t>
    </r>
    <r>
      <rPr>
        <b/>
        <sz val="14"/>
        <rFont val="Times New Roman"/>
        <family val="1"/>
      </rPr>
      <t>- Requisiti controllati e non conformità rilevate per attività produttiva dello stabilimento</t>
    </r>
  </si>
  <si>
    <t>Attività produttiva dello stabilimento</t>
  </si>
  <si>
    <t>Requisiti controllati nell'ispezione:</t>
  </si>
  <si>
    <t xml:space="preserve">Riconoscimento/registrazione </t>
  </si>
  <si>
    <t xml:space="preserve">Condizioni strutturali ed attrezzature </t>
  </si>
  <si>
    <t>Approvvigionamento idrico</t>
  </si>
  <si>
    <t>Lotta agli infestanti</t>
  </si>
  <si>
    <t>Igiene del personale e delle lavorazioni</t>
  </si>
  <si>
    <t xml:space="preserve">Condizioni di pulizia e sanificazione </t>
  </si>
  <si>
    <t>Materie prime, semilavorati e prodotti finiti</t>
  </si>
  <si>
    <t>Etichettatura</t>
  </si>
  <si>
    <t xml:space="preserve">Rintracciabilità, ritiro/richiamo </t>
  </si>
  <si>
    <t>HACCP</t>
  </si>
  <si>
    <t>Criteri microbiologici ai sensi del Reg. (CE) 2073/2005</t>
  </si>
  <si>
    <t>Gestione scarti, rifiuti e sottoprodotti di origine animale</t>
  </si>
  <si>
    <t>Sistema di stoccaggio e trasporto</t>
  </si>
  <si>
    <t xml:space="preserve">Descrizione </t>
  </si>
  <si>
    <t>Numero di requisiti controllati</t>
  </si>
  <si>
    <t>Numero di non conformità</t>
  </si>
  <si>
    <t>IX latte e prodotti a base di latte: Trattamento termico-PP-</t>
  </si>
  <si>
    <t>IX latte e prodotti a base di latte: Stabilimento di trasformazione -PP__</t>
  </si>
  <si>
    <r>
      <t xml:space="preserve">Tabella C - </t>
    </r>
    <r>
      <rPr>
        <b/>
        <u/>
        <sz val="14"/>
        <rFont val="Times New Roman"/>
        <family val="1"/>
      </rPr>
      <t>Audit</t>
    </r>
    <r>
      <rPr>
        <b/>
        <sz val="14"/>
        <rFont val="Times New Roman"/>
        <family val="1"/>
      </rPr>
      <t>- Procedure controllate e non conformità rilevate per attività produttiva dello stabilimento</t>
    </r>
  </si>
  <si>
    <t>Procedure controllate nell'audit:</t>
  </si>
  <si>
    <t>Formazione in materia di igiene del personale e delle lavorazioni</t>
  </si>
  <si>
    <t>Materie prime, semilavorati, prodotti finiti ed etichettatura</t>
  </si>
  <si>
    <t>Numero di procedure controllate</t>
  </si>
  <si>
    <t>CODICE</t>
  </si>
  <si>
    <t xml:space="preserve">ATTIVITA' STABILIMENTI </t>
  </si>
  <si>
    <t>Corrispondenze</t>
  </si>
  <si>
    <t>Attività produttiva corrispondente per controlli relativi al BENESSERE ANIMALE AL MACELLO</t>
  </si>
  <si>
    <t>MACELLAZIONE UNGULATI 
(stabilimenti riconosciuti Reg. 853/2004)</t>
  </si>
  <si>
    <t>MACELLAZIONE SELVAGGINA ALLEVATA 
(stabilimenti riconosciuti Reg. 853/2004)</t>
  </si>
  <si>
    <t>MACELLAZIONE AVICUNICOLI 
(stabilimenti riconosciuti Reg. 853/2004)</t>
  </si>
  <si>
    <t>ALLEVAMENTI ANIMALI DA PELLICCIA</t>
  </si>
  <si>
    <t>Casistica REQUISITI controllati durante le ISPEZIONI</t>
  </si>
  <si>
    <t>Casistica  PROCEDURE controllate durante gli AUDIT</t>
  </si>
  <si>
    <t>Denominazione</t>
  </si>
  <si>
    <t>Riconoscimento/registrazione</t>
  </si>
  <si>
    <t>Condizioni strutturali ed attrezzature</t>
  </si>
  <si>
    <t>Condizioni di pulizia e sanificazione</t>
  </si>
  <si>
    <t xml:space="preserve">Materie prime, semilavorati e prodotti finiti </t>
  </si>
  <si>
    <t>Rintracciabilità, ritiro/richiamo</t>
  </si>
  <si>
    <t>Benessere animale</t>
  </si>
  <si>
    <t>Formazione del Personale</t>
  </si>
  <si>
    <t>Strutture ed attrezzature</t>
  </si>
  <si>
    <t>Manutenzione degli strumenti per la immobilizzazione e lo stordimento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</si>
</sst>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1"/>
      <color theme="1"/>
      <name val="Calibri"/>
      <family val="2"/>
      <scheme val="minor"/>
    </font>
    <font>
      <sz val="10"/>
      <name val="Arial"/>
    </font>
    <font>
      <sz val="10"/>
      <name val="Times New Roman"/>
      <family val="1"/>
    </font>
    <font>
      <b/>
      <sz val="10"/>
      <name val="Times New Roman"/>
      <family val="1"/>
    </font>
    <font>
      <sz val="10"/>
      <name val="Arial"/>
    </font>
    <font>
      <sz val="8"/>
      <name val="Arial"/>
    </font>
    <font>
      <b/>
      <sz val="12"/>
      <name val="Times New Roman"/>
      <family val="1"/>
    </font>
    <font>
      <b/>
      <sz val="14"/>
      <name val="Times New Roman"/>
      <family val="1"/>
    </font>
    <font>
      <sz val="10"/>
      <name val="MS Sans Serif"/>
    </font>
    <font>
      <b/>
      <sz val="10"/>
      <name val="MS Sans Serif"/>
      <family val="2"/>
    </font>
    <font>
      <b/>
      <u/>
      <sz val="14"/>
      <name val="Times New Roman"/>
      <family val="1"/>
    </font>
    <font>
      <sz val="12"/>
      <name val="Times New Roman"/>
      <family val="1"/>
    </font>
    <font>
      <sz val="12"/>
      <name val="Arial"/>
    </font>
    <font>
      <sz val="10"/>
      <name val="MS Sans Serif"/>
      <family val="2"/>
    </font>
    <font>
      <sz val="10"/>
      <name val="Arial"/>
    </font>
    <font>
      <sz val="10"/>
      <name val="Calibri"/>
      <family val="2"/>
    </font>
    <font>
      <i/>
      <sz val="12"/>
      <name val="Times New Roman"/>
      <family val="1"/>
    </font>
    <font>
      <b/>
      <i/>
      <sz val="10"/>
      <name val="Times New Roman"/>
      <family val="1"/>
    </font>
    <font>
      <u/>
      <sz val="10"/>
      <name val="Times New Roman"/>
      <family val="1"/>
    </font>
    <font>
      <i/>
      <sz val="10"/>
      <name val="Times New Roman"/>
      <family val="1"/>
    </font>
    <font>
      <b/>
      <sz val="11"/>
      <color theme="1"/>
      <name val="Calibri"/>
      <family val="2"/>
      <scheme val="minor"/>
    </font>
    <font>
      <sz val="12"/>
      <color theme="1"/>
      <name val="Times New Roman"/>
      <family val="1"/>
    </font>
    <font>
      <sz val="10"/>
      <color theme="1"/>
      <name val="Times New Roman"/>
      <family val="1"/>
    </font>
    <font>
      <sz val="10"/>
      <name val="Arial"/>
      <family val="2"/>
    </font>
    <font>
      <sz val="11"/>
      <name val="Arial"/>
      <family val="2"/>
    </font>
    <font>
      <sz val="10"/>
      <color rgb="FFFF0000"/>
      <name val="Times New Roman"/>
      <family val="1"/>
    </font>
    <font>
      <b/>
      <sz val="10"/>
      <name val="Arial"/>
    </font>
  </fonts>
  <fills count="4">
    <fill>
      <patternFill patternType="none"/>
    </fill>
    <fill>
      <patternFill patternType="gray125"/>
    </fill>
    <fill>
      <patternFill patternType="solid">
        <fgColor rgb="FFF0E0FC"/>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s>
  <cellStyleXfs count="4">
    <xf numFmtId="0" fontId="0" fillId="0" borderId="0"/>
    <xf numFmtId="0" fontId="9" fillId="0" borderId="0"/>
    <xf numFmtId="0" fontId="1" fillId="0" borderId="0"/>
    <xf numFmtId="0" fontId="24" fillId="0" borderId="0"/>
  </cellStyleXfs>
  <cellXfs count="141">
    <xf numFmtId="0" fontId="0" fillId="0" borderId="0" xfId="0"/>
    <xf numFmtId="0" fontId="4" fillId="0" borderId="0" xfId="0" applyFont="1" applyAlignment="1">
      <alignment horizontal="left"/>
    </xf>
    <xf numFmtId="0" fontId="5" fillId="0" borderId="0" xfId="0" applyFont="1"/>
    <xf numFmtId="0" fontId="4" fillId="0" borderId="1" xfId="0" applyFont="1" applyBorder="1" applyAlignment="1">
      <alignment horizontal="center" vertical="center" wrapText="1"/>
    </xf>
    <xf numFmtId="0" fontId="5" fillId="0" borderId="0" xfId="0" applyFont="1" applyAlignment="1">
      <alignment wrapText="1"/>
    </xf>
    <xf numFmtId="0" fontId="7" fillId="0" borderId="0" xfId="0" applyFont="1"/>
    <xf numFmtId="0" fontId="8" fillId="0" borderId="0" xfId="0" applyFont="1"/>
    <xf numFmtId="0" fontId="3" fillId="0" borderId="2" xfId="0" applyFont="1" applyBorder="1" applyAlignment="1">
      <alignment horizontal="center" wrapText="1"/>
    </xf>
    <xf numFmtId="0" fontId="4" fillId="0" borderId="3" xfId="0" applyFont="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21" fontId="9" fillId="0" borderId="3" xfId="1" quotePrefix="1" applyNumberFormat="1" applyBorder="1" applyAlignment="1">
      <alignment vertical="center" wrapText="1"/>
    </xf>
    <xf numFmtId="0" fontId="9" fillId="0" borderId="3" xfId="1" quotePrefix="1" applyBorder="1" applyAlignment="1">
      <alignment vertical="center" wrapText="1"/>
    </xf>
    <xf numFmtId="21" fontId="14" fillId="0" borderId="3" xfId="1" applyNumberFormat="1" applyFont="1" applyBorder="1" applyAlignment="1">
      <alignment vertical="center" wrapText="1"/>
    </xf>
    <xf numFmtId="49" fontId="10" fillId="0" borderId="4" xfId="1" applyNumberFormat="1" applyFont="1" applyBorder="1" applyAlignment="1">
      <alignment vertical="center" wrapText="1"/>
    </xf>
    <xf numFmtId="49" fontId="10" fillId="0" borderId="0" xfId="1" applyNumberFormat="1" applyFont="1" applyAlignment="1">
      <alignment horizontal="center" vertical="center" wrapText="1"/>
    </xf>
    <xf numFmtId="0" fontId="3" fillId="0" borderId="3" xfId="0" applyFont="1" applyBorder="1" applyAlignment="1">
      <alignment wrapText="1"/>
    </xf>
    <xf numFmtId="0" fontId="3" fillId="0" borderId="6" xfId="0" applyFont="1" applyBorder="1" applyAlignment="1">
      <alignment wrapText="1"/>
    </xf>
    <xf numFmtId="0" fontId="3" fillId="0" borderId="3" xfId="0" applyFont="1" applyBorder="1" applyAlignment="1">
      <alignment vertical="center" wrapText="1"/>
    </xf>
    <xf numFmtId="0" fontId="13" fillId="0" borderId="0" xfId="0" applyFont="1"/>
    <xf numFmtId="0" fontId="4" fillId="0" borderId="8" xfId="0" applyFont="1" applyBorder="1" applyAlignment="1">
      <alignment horizontal="left" wrapText="1"/>
    </xf>
    <xf numFmtId="0" fontId="15" fillId="0" borderId="0" xfId="0" applyFont="1"/>
    <xf numFmtId="0" fontId="16" fillId="0" borderId="0" xfId="0" applyFont="1" applyAlignment="1">
      <alignment wrapText="1"/>
    </xf>
    <xf numFmtId="0" fontId="16" fillId="0" borderId="0" xfId="0" applyFont="1"/>
    <xf numFmtId="0" fontId="12" fillId="0" borderId="0" xfId="0" applyFont="1" applyAlignment="1">
      <alignment horizontal="left"/>
    </xf>
    <xf numFmtId="0" fontId="12" fillId="0" borderId="0" xfId="0" applyFont="1" applyAlignment="1">
      <alignment wrapText="1"/>
    </xf>
    <xf numFmtId="0" fontId="12" fillId="0" borderId="0" xfId="0" applyFont="1"/>
    <xf numFmtId="0" fontId="4" fillId="0" borderId="7" xfId="0" applyFont="1" applyBorder="1" applyAlignment="1">
      <alignment horizontal="center" vertical="center" wrapText="1"/>
    </xf>
    <xf numFmtId="0" fontId="3" fillId="0" borderId="9" xfId="0" applyFont="1" applyBorder="1" applyAlignment="1">
      <alignment horizontal="center" wrapText="1"/>
    </xf>
    <xf numFmtId="0" fontId="2" fillId="0" borderId="0" xfId="0" applyFont="1"/>
    <xf numFmtId="0" fontId="2" fillId="0" borderId="0" xfId="0" applyFont="1" applyAlignment="1">
      <alignment wrapText="1"/>
    </xf>
    <xf numFmtId="0" fontId="3" fillId="0" borderId="0" xfId="0" applyFont="1"/>
    <xf numFmtId="0" fontId="7" fillId="0" borderId="0" xfId="0" applyFont="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wrapText="1"/>
    </xf>
    <xf numFmtId="0" fontId="1" fillId="0" borderId="0" xfId="2" applyAlignment="1">
      <alignment horizontal="left"/>
    </xf>
    <xf numFmtId="0" fontId="22" fillId="0" borderId="1" xfId="2" applyFont="1" applyBorder="1" applyAlignment="1">
      <alignment horizontal="left" vertical="center" wrapText="1"/>
    </xf>
    <xf numFmtId="0" fontId="21" fillId="0" borderId="1" xfId="2" applyFont="1" applyBorder="1" applyAlignment="1">
      <alignment horizontal="left"/>
    </xf>
    <xf numFmtId="0" fontId="4" fillId="0" borderId="0" xfId="3" applyFont="1" applyAlignment="1">
      <alignment horizontal="left"/>
    </xf>
    <xf numFmtId="0" fontId="3" fillId="0" borderId="0" xfId="3" applyFont="1" applyAlignment="1">
      <alignment horizontal="left"/>
    </xf>
    <xf numFmtId="0" fontId="24" fillId="0" borderId="0" xfId="3"/>
    <xf numFmtId="0" fontId="8" fillId="0" borderId="0" xfId="3" applyFont="1"/>
    <xf numFmtId="0" fontId="3" fillId="0" borderId="0" xfId="3" applyFont="1" applyAlignment="1">
      <alignment horizontal="center"/>
    </xf>
    <xf numFmtId="0" fontId="3" fillId="0" borderId="3" xfId="3" applyFont="1" applyBorder="1" applyAlignment="1">
      <alignment wrapText="1"/>
    </xf>
    <xf numFmtId="0" fontId="3" fillId="0" borderId="6" xfId="3" applyFont="1" applyBorder="1" applyAlignment="1">
      <alignment wrapText="1"/>
    </xf>
    <xf numFmtId="0" fontId="3" fillId="0" borderId="0" xfId="3" applyFont="1"/>
    <xf numFmtId="0" fontId="1" fillId="0" borderId="1" xfId="2" applyBorder="1" applyAlignment="1">
      <alignment horizontal="left"/>
    </xf>
    <xf numFmtId="0" fontId="25" fillId="0" borderId="0" xfId="0" applyFont="1"/>
    <xf numFmtId="0" fontId="3" fillId="0" borderId="0" xfId="3" applyFont="1" applyAlignment="1">
      <alignment horizontal="center" vertical="center" wrapText="1"/>
    </xf>
    <xf numFmtId="0" fontId="23" fillId="0" borderId="6" xfId="2" applyFont="1" applyBorder="1" applyAlignment="1">
      <alignment horizontal="left" vertical="center" wrapText="1"/>
    </xf>
    <xf numFmtId="0" fontId="23" fillId="0" borderId="1" xfId="2" applyFont="1" applyBorder="1" applyAlignment="1">
      <alignment vertical="center" wrapText="1"/>
    </xf>
    <xf numFmtId="0" fontId="4" fillId="0" borderId="0" xfId="0" applyFont="1" applyAlignment="1">
      <alignment vertical="center"/>
    </xf>
    <xf numFmtId="0" fontId="3" fillId="0" borderId="0" xfId="0" applyFont="1" applyAlignment="1">
      <alignment vertical="center"/>
    </xf>
    <xf numFmtId="0" fontId="3" fillId="0" borderId="1" xfId="0" applyFont="1" applyBorder="1"/>
    <xf numFmtId="0" fontId="7" fillId="0" borderId="39" xfId="0" applyFont="1" applyBorder="1" applyAlignment="1">
      <alignment horizontal="left"/>
    </xf>
    <xf numFmtId="0" fontId="7" fillId="0" borderId="39" xfId="0" applyFont="1" applyBorder="1" applyAlignment="1">
      <alignment wrapText="1"/>
    </xf>
    <xf numFmtId="0" fontId="12" fillId="0" borderId="39" xfId="0" applyFont="1" applyBorder="1" applyAlignment="1">
      <alignment vertical="center" wrapText="1"/>
    </xf>
    <xf numFmtId="0" fontId="22" fillId="3" borderId="1" xfId="2" applyFont="1" applyFill="1" applyBorder="1" applyAlignment="1">
      <alignment horizontal="left" vertical="center" wrapText="1"/>
    </xf>
    <xf numFmtId="0" fontId="12" fillId="3" borderId="7" xfId="0" applyFont="1" applyFill="1" applyBorder="1" applyAlignment="1">
      <alignment vertical="center" wrapText="1"/>
    </xf>
    <xf numFmtId="0" fontId="12" fillId="3" borderId="9" xfId="0" applyFont="1" applyFill="1" applyBorder="1" applyAlignment="1">
      <alignment vertical="center" wrapText="1"/>
    </xf>
    <xf numFmtId="0" fontId="12" fillId="0" borderId="0" xfId="0" applyFont="1" applyAlignment="1">
      <alignment vertical="center" wrapText="1"/>
    </xf>
    <xf numFmtId="0" fontId="12" fillId="3" borderId="41" xfId="0" applyFont="1" applyFill="1" applyBorder="1" applyAlignment="1">
      <alignment vertical="center" wrapText="1"/>
    </xf>
    <xf numFmtId="0" fontId="2" fillId="0" borderId="3" xfId="0" applyFont="1" applyBorder="1" applyAlignment="1">
      <alignment vertical="center" wrapText="1"/>
    </xf>
    <xf numFmtId="0" fontId="2" fillId="0" borderId="28" xfId="0" applyFont="1" applyBorder="1" applyAlignment="1">
      <alignment vertical="center" wrapText="1"/>
    </xf>
    <xf numFmtId="0" fontId="3" fillId="0" borderId="6" xfId="3" applyFont="1" applyBorder="1" applyAlignment="1">
      <alignment horizontal="center" vertical="center" wrapText="1"/>
    </xf>
    <xf numFmtId="0" fontId="0" fillId="0" borderId="43" xfId="0" applyBorder="1"/>
    <xf numFmtId="0" fontId="3" fillId="0" borderId="43" xfId="3" applyFont="1" applyBorder="1" applyAlignment="1">
      <alignment horizontal="center" wrapText="1"/>
    </xf>
    <xf numFmtId="0" fontId="24" fillId="0" borderId="43" xfId="3" applyBorder="1"/>
    <xf numFmtId="0" fontId="3" fillId="2" borderId="6" xfId="3" applyFont="1" applyFill="1" applyBorder="1" applyAlignment="1">
      <alignment horizontal="center" vertical="center" wrapText="1"/>
    </xf>
    <xf numFmtId="0" fontId="12" fillId="0" borderId="43" xfId="0" applyFont="1" applyBorder="1" applyAlignment="1">
      <alignment horizontal="center" wrapText="1"/>
    </xf>
    <xf numFmtId="0" fontId="26" fillId="0" borderId="6" xfId="2" applyFont="1" applyBorder="1" applyAlignment="1">
      <alignment horizontal="left" vertical="center" wrapText="1"/>
    </xf>
    <xf numFmtId="0" fontId="3" fillId="0" borderId="6" xfId="2" applyFont="1" applyBorder="1" applyAlignment="1">
      <alignment horizontal="left" vertical="center" wrapText="1"/>
    </xf>
    <xf numFmtId="0" fontId="23" fillId="3" borderId="6" xfId="2" applyFont="1" applyFill="1" applyBorder="1" applyAlignment="1">
      <alignment horizontal="left" vertical="center" wrapText="1"/>
    </xf>
    <xf numFmtId="0" fontId="4" fillId="2" borderId="45"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2" borderId="44"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2" fillId="0" borderId="47" xfId="0" applyFont="1" applyBorder="1"/>
    <xf numFmtId="0" fontId="27" fillId="0" borderId="43" xfId="0" applyFont="1" applyBorder="1"/>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2" borderId="19"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2" fillId="0" borderId="0" xfId="0" applyFont="1" applyAlignment="1">
      <alignment horizontal="left" wrapText="1"/>
    </xf>
    <xf numFmtId="0" fontId="0" fillId="0" borderId="0" xfId="0" applyAlignment="1">
      <alignment wrapText="1"/>
    </xf>
    <xf numFmtId="0" fontId="4" fillId="0" borderId="2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3" fillId="0" borderId="0" xfId="0" applyFont="1" applyAlignment="1">
      <alignment horizontal="left"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23" fillId="0" borderId="27" xfId="2" applyFont="1" applyBorder="1" applyAlignment="1">
      <alignment horizontal="left" vertical="center" wrapText="1"/>
    </xf>
    <xf numFmtId="0" fontId="23" fillId="0" borderId="20" xfId="2" applyFont="1" applyBorder="1" applyAlignment="1">
      <alignment horizontal="left" vertical="center" wrapText="1"/>
    </xf>
    <xf numFmtId="0" fontId="23" fillId="3" borderId="27" xfId="2" applyFont="1" applyFill="1" applyBorder="1" applyAlignment="1">
      <alignment horizontal="left" vertical="center" wrapText="1"/>
    </xf>
    <xf numFmtId="0" fontId="23" fillId="3" borderId="20" xfId="2" applyFont="1" applyFill="1" applyBorder="1" applyAlignment="1">
      <alignment horizontal="left" vertical="center" wrapText="1"/>
    </xf>
    <xf numFmtId="0" fontId="3" fillId="2" borderId="27" xfId="3" applyFont="1" applyFill="1" applyBorder="1" applyAlignment="1">
      <alignment horizontal="center" vertical="center" wrapText="1"/>
    </xf>
    <xf numFmtId="0" fontId="3" fillId="2" borderId="44" xfId="3" applyFont="1" applyFill="1" applyBorder="1" applyAlignment="1">
      <alignment horizontal="center" vertical="center" wrapText="1"/>
    </xf>
    <xf numFmtId="0" fontId="3" fillId="0" borderId="1" xfId="3" applyFont="1" applyBorder="1" applyAlignment="1">
      <alignment horizontal="center" vertical="center" wrapText="1"/>
    </xf>
    <xf numFmtId="0" fontId="3" fillId="0" borderId="30" xfId="3" applyFont="1" applyBorder="1" applyAlignment="1">
      <alignment horizontal="center" vertical="center" wrapText="1"/>
    </xf>
    <xf numFmtId="0" fontId="3" fillId="0" borderId="27" xfId="3" applyFont="1" applyBorder="1" applyAlignment="1">
      <alignment horizontal="center" vertical="center" wrapText="1"/>
    </xf>
    <xf numFmtId="49" fontId="10" fillId="0" borderId="29" xfId="1" applyNumberFormat="1" applyFont="1" applyBorder="1" applyAlignment="1">
      <alignment horizontal="center" vertical="center" wrapText="1"/>
    </xf>
    <xf numFmtId="49" fontId="10" fillId="0" borderId="30" xfId="1" applyNumberFormat="1" applyFont="1" applyBorder="1" applyAlignment="1">
      <alignment horizontal="center" vertical="center" wrapText="1"/>
    </xf>
    <xf numFmtId="49" fontId="10" fillId="0" borderId="21" xfId="1" applyNumberFormat="1" applyFont="1" applyBorder="1" applyAlignment="1">
      <alignment horizontal="center" vertical="center" wrapText="1"/>
    </xf>
    <xf numFmtId="49" fontId="10" fillId="0" borderId="31" xfId="1" applyNumberFormat="1" applyFont="1" applyBorder="1" applyAlignment="1">
      <alignment horizontal="center" vertical="center" wrapText="1"/>
    </xf>
    <xf numFmtId="0" fontId="3" fillId="2"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23" fillId="0" borderId="27" xfId="2" applyFont="1" applyBorder="1" applyAlignment="1">
      <alignment horizontal="center" vertical="center" wrapText="1"/>
    </xf>
    <xf numFmtId="0" fontId="23" fillId="0" borderId="20" xfId="2"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36" xfId="0" applyFont="1" applyBorder="1" applyAlignment="1">
      <alignment horizontal="left" vertical="center" wrapText="1"/>
    </xf>
    <xf numFmtId="0" fontId="12" fillId="0" borderId="38" xfId="0" applyFont="1" applyBorder="1" applyAlignment="1">
      <alignment horizontal="left" vertical="center" wrapText="1"/>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7" fillId="0" borderId="34" xfId="0" applyFont="1" applyBorder="1" applyAlignment="1">
      <alignment horizontal="left"/>
    </xf>
    <xf numFmtId="0" fontId="7" fillId="0" borderId="35" xfId="0" applyFont="1" applyBorder="1" applyAlignment="1">
      <alignment horizontal="left"/>
    </xf>
    <xf numFmtId="0" fontId="7" fillId="0" borderId="32" xfId="0" applyFont="1" applyBorder="1" applyAlignment="1">
      <alignment horizontal="left" wrapText="1"/>
    </xf>
    <xf numFmtId="0" fontId="7" fillId="0" borderId="33" xfId="0" applyFont="1" applyBorder="1" applyAlignment="1">
      <alignment horizontal="left" wrapText="1"/>
    </xf>
    <xf numFmtId="0" fontId="12" fillId="3" borderId="37" xfId="0" applyFont="1" applyFill="1" applyBorder="1" applyAlignment="1">
      <alignment horizontal="left" vertical="center"/>
    </xf>
    <xf numFmtId="0" fontId="12" fillId="3" borderId="40" xfId="0" applyFont="1" applyFill="1" applyBorder="1" applyAlignment="1">
      <alignment horizontal="left" vertical="center"/>
    </xf>
    <xf numFmtId="0" fontId="2" fillId="0" borderId="16" xfId="0" applyFont="1" applyBorder="1" applyAlignment="1"/>
    <xf numFmtId="0" fontId="2" fillId="0" borderId="17" xfId="0" applyFont="1" applyBorder="1" applyAlignment="1"/>
    <xf numFmtId="0" fontId="2" fillId="0" borderId="18" xfId="0" applyFont="1" applyBorder="1" applyAlignment="1"/>
    <xf numFmtId="0" fontId="3" fillId="0" borderId="1" xfId="0" applyFont="1" applyBorder="1" applyAlignment="1"/>
  </cellXfs>
  <cellStyles count="4">
    <cellStyle name="Normale" xfId="0" builtinId="0"/>
    <cellStyle name="Normale 2" xfId="2" xr:uid="{00000000-0005-0000-0000-000001000000}"/>
    <cellStyle name="Normale 3" xfId="3" xr:uid="{00000000-0005-0000-0000-000002000000}"/>
    <cellStyle name="Normale_CLASSIFICAZIONE IMPIANTI ALIMENTIPROPOSTA 28 7 2011_revDGISAN_30012012" xfId="1" xr:uid="{00000000-0005-0000-0000-000003000000}"/>
  </cellStyles>
  <dxfs count="0"/>
  <tableStyles count="0" defaultTableStyle="TableStyleMedium2" defaultPivotStyle="PivotStyleLight16"/>
  <colors>
    <mruColors>
      <color rgb="FFF0E0FC"/>
      <color rgb="FFE5CAFA"/>
      <color rgb="FFD6ABF7"/>
      <color rgb="FFFBD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workbookViewId="0">
      <selection activeCell="J15" sqref="J15"/>
    </sheetView>
  </sheetViews>
  <sheetFormatPr defaultRowHeight="19.5" customHeight="1"/>
  <cols>
    <col min="1" max="16384" width="9.140625" style="48"/>
  </cols>
  <sheetData>
    <row r="1" spans="1:2" ht="19.5" customHeight="1">
      <c r="A1" s="48" t="s">
        <v>0</v>
      </c>
    </row>
    <row r="2" spans="1:2" ht="26.25" customHeight="1">
      <c r="A2" s="48" t="s">
        <v>1</v>
      </c>
    </row>
    <row r="3" spans="1:2" ht="19.5" customHeight="1">
      <c r="A3" s="48" t="s">
        <v>2</v>
      </c>
    </row>
    <row r="4" spans="1:2" ht="19.5" customHeight="1">
      <c r="A4" s="48" t="s">
        <v>3</v>
      </c>
    </row>
    <row r="5" spans="1:2" ht="19.5" customHeight="1">
      <c r="A5" s="48" t="s">
        <v>4</v>
      </c>
    </row>
    <row r="6" spans="1:2" ht="19.5" customHeight="1">
      <c r="A6" s="48" t="s">
        <v>5</v>
      </c>
    </row>
    <row r="7" spans="1:2" ht="19.5" customHeight="1">
      <c r="A7" s="48" t="s">
        <v>6</v>
      </c>
    </row>
    <row r="8" spans="1:2" ht="19.5" customHeight="1">
      <c r="A8" s="48" t="s">
        <v>7</v>
      </c>
    </row>
    <row r="9" spans="1:2" ht="19.5" customHeight="1">
      <c r="A9" s="48" t="s">
        <v>8</v>
      </c>
      <c r="B9" s="32"/>
    </row>
    <row r="10" spans="1:2" ht="19.5" customHeight="1">
      <c r="A10" s="48" t="s">
        <v>9</v>
      </c>
    </row>
  </sheetData>
  <pageMargins left="0.70866141732283472" right="0.70866141732283472" top="0.74803149606299213" bottom="0.74803149606299213" header="0.31496062992125984" footer="0.31496062992125984"/>
  <pageSetup paperSize="9"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zoomScaleNormal="100" workbookViewId="0">
      <selection activeCell="A3" sqref="A3"/>
    </sheetView>
  </sheetViews>
  <sheetFormatPr defaultColWidth="12.5703125" defaultRowHeight="12.75"/>
  <cols>
    <col min="1" max="2" width="18.140625" style="4" customWidth="1"/>
    <col min="3" max="7" width="18.140625" style="2" customWidth="1"/>
    <col min="8" max="16384" width="12.5703125" style="2"/>
  </cols>
  <sheetData>
    <row r="1" spans="1:7" ht="26.25" customHeight="1">
      <c r="A1" s="1" t="s">
        <v>10</v>
      </c>
      <c r="B1" s="1"/>
      <c r="C1" s="1"/>
      <c r="D1" s="1"/>
      <c r="E1" s="1"/>
      <c r="F1" s="1"/>
      <c r="G1" s="1"/>
    </row>
    <row r="2" spans="1:7" ht="26.25" customHeight="1">
      <c r="A2" s="6" t="s">
        <v>2</v>
      </c>
      <c r="B2" s="6"/>
      <c r="C2" s="5"/>
      <c r="D2" s="5"/>
      <c r="E2" s="5"/>
      <c r="F2" s="5"/>
      <c r="G2" s="5"/>
    </row>
    <row r="3" spans="1:7" ht="26.25" customHeight="1">
      <c r="A3" s="1" t="s">
        <v>11</v>
      </c>
      <c r="B3" s="1"/>
      <c r="C3" s="1"/>
      <c r="D3" s="1"/>
      <c r="E3" s="1"/>
      <c r="F3" s="1"/>
      <c r="G3" s="1"/>
    </row>
    <row r="4" spans="1:7" ht="26.25" customHeight="1" thickBot="1">
      <c r="A4" s="1"/>
      <c r="B4" s="1"/>
      <c r="C4" s="1"/>
      <c r="D4" s="1"/>
      <c r="E4" s="1"/>
      <c r="F4" s="1"/>
      <c r="G4" s="1"/>
    </row>
    <row r="5" spans="1:7" ht="27" customHeight="1">
      <c r="A5" s="101" t="s">
        <v>12</v>
      </c>
      <c r="B5" s="98" t="s">
        <v>13</v>
      </c>
      <c r="C5" s="99"/>
      <c r="D5" s="99"/>
      <c r="E5" s="98" t="s">
        <v>14</v>
      </c>
      <c r="F5" s="99"/>
      <c r="G5" s="100"/>
    </row>
    <row r="6" spans="1:7" ht="99.75" customHeight="1">
      <c r="A6" s="102"/>
      <c r="B6" s="8" t="s">
        <v>15</v>
      </c>
      <c r="C6" s="3" t="s">
        <v>16</v>
      </c>
      <c r="D6" s="3" t="s">
        <v>17</v>
      </c>
      <c r="E6" s="8" t="s">
        <v>18</v>
      </c>
      <c r="F6" s="3" t="s">
        <v>19</v>
      </c>
      <c r="G6" s="27" t="s">
        <v>20</v>
      </c>
    </row>
    <row r="7" spans="1:7" ht="60" customHeight="1">
      <c r="A7" s="7">
        <v>21466</v>
      </c>
      <c r="B7" s="9">
        <v>933</v>
      </c>
      <c r="C7" s="10">
        <v>1339</v>
      </c>
      <c r="D7" s="10">
        <v>273</v>
      </c>
      <c r="E7" s="9">
        <v>36</v>
      </c>
      <c r="F7" s="10">
        <v>36</v>
      </c>
      <c r="G7" s="28">
        <v>10</v>
      </c>
    </row>
    <row r="8" spans="1:7" ht="31.15" customHeight="1">
      <c r="A8" s="97" t="s">
        <v>21</v>
      </c>
      <c r="B8" s="97"/>
      <c r="C8" s="97"/>
      <c r="D8" s="97"/>
      <c r="E8" s="97"/>
      <c r="F8" s="97"/>
      <c r="G8" s="97"/>
    </row>
    <row r="9" spans="1:7" ht="36.6" customHeight="1">
      <c r="A9" s="97" t="s">
        <v>22</v>
      </c>
      <c r="B9" s="97"/>
      <c r="C9" s="97"/>
      <c r="D9" s="97"/>
      <c r="E9" s="97"/>
      <c r="F9" s="97"/>
      <c r="G9" s="97"/>
    </row>
    <row r="10" spans="1:7" ht="19.5" customHeight="1">
      <c r="A10" s="97" t="s">
        <v>23</v>
      </c>
      <c r="B10" s="97"/>
      <c r="C10" s="97"/>
      <c r="D10" s="97"/>
      <c r="E10" s="97"/>
      <c r="F10" s="97"/>
      <c r="G10" s="97"/>
    </row>
    <row r="11" spans="1:7" ht="30.75" customHeight="1">
      <c r="A11" s="97" t="s">
        <v>24</v>
      </c>
      <c r="B11" s="97"/>
      <c r="C11" s="97"/>
      <c r="D11" s="97"/>
      <c r="E11" s="97"/>
      <c r="F11" s="97"/>
      <c r="G11" s="97"/>
    </row>
    <row r="12" spans="1:7" ht="20.25" customHeight="1">
      <c r="A12" s="97" t="s">
        <v>25</v>
      </c>
      <c r="B12" s="97"/>
      <c r="C12" s="97"/>
      <c r="D12" s="97"/>
      <c r="E12" s="97"/>
      <c r="F12" s="97"/>
      <c r="G12" s="97"/>
    </row>
    <row r="13" spans="1:7" ht="20.25" customHeight="1">
      <c r="A13" s="97" t="s">
        <v>26</v>
      </c>
      <c r="B13" s="97"/>
      <c r="C13" s="97"/>
      <c r="D13" s="97"/>
      <c r="E13" s="97"/>
      <c r="F13" s="97"/>
      <c r="G13" s="97"/>
    </row>
    <row r="14" spans="1:7" ht="32.25" customHeight="1">
      <c r="A14" s="97" t="s">
        <v>27</v>
      </c>
      <c r="B14" s="97"/>
      <c r="C14" s="97"/>
      <c r="D14" s="97"/>
      <c r="E14" s="97"/>
      <c r="F14" s="97"/>
      <c r="G14" s="97"/>
    </row>
  </sheetData>
  <mergeCells count="10">
    <mergeCell ref="B5:D5"/>
    <mergeCell ref="E5:G5"/>
    <mergeCell ref="A5:A6"/>
    <mergeCell ref="A8:G8"/>
    <mergeCell ref="A13:G13"/>
    <mergeCell ref="A14:G14"/>
    <mergeCell ref="A9:G9"/>
    <mergeCell ref="A10:G10"/>
    <mergeCell ref="A11:G11"/>
    <mergeCell ref="A12:G12"/>
  </mergeCells>
  <phoneticPr fontId="6" type="noConversion"/>
  <printOptions horizontalCentered="1"/>
  <pageMargins left="0.39370078740157483" right="0.39370078740157483" top="0.39370078740157483" bottom="0.27559055118110237" header="0.51181102362204722" footer="0.15748031496062992"/>
  <pageSetup paperSize="9" scale="90" orientation="landscape" verticalDpi="0" r:id="rId1"/>
  <headerFooter alignWithMargins="0">
    <oddFooter>&amp;L&amp;8&amp;Z&amp;F&amp;R&amp;P/&amp;N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6"/>
  <sheetViews>
    <sheetView topLeftCell="A89" zoomScale="70" zoomScaleNormal="70" zoomScaleSheetLayoutView="50" workbookViewId="0">
      <selection activeCell="C7" sqref="C7:Q105"/>
    </sheetView>
  </sheetViews>
  <sheetFormatPr defaultRowHeight="12.75"/>
  <cols>
    <col min="1" max="1" width="9.85546875" style="4" customWidth="1"/>
    <col min="2" max="2" width="44.140625" style="4" customWidth="1"/>
    <col min="3" max="3" width="15.5703125" style="2" customWidth="1"/>
    <col min="4" max="5" width="14.28515625" style="2" customWidth="1"/>
    <col min="6" max="6" width="18.140625" style="2" customWidth="1"/>
    <col min="7" max="7" width="13.85546875" style="2" customWidth="1"/>
    <col min="8" max="8" width="12" style="2" customWidth="1"/>
    <col min="9" max="9" width="12.140625" style="2" customWidth="1"/>
    <col min="10" max="17" width="10" style="2" customWidth="1"/>
    <col min="18" max="18" width="9.140625" style="2"/>
    <col min="19" max="19" width="2" style="2" customWidth="1"/>
    <col min="20" max="16384" width="9.140625" style="2"/>
  </cols>
  <sheetData>
    <row r="1" spans="1:18" ht="21" customHeight="1">
      <c r="A1" s="1" t="s">
        <v>10</v>
      </c>
      <c r="B1" s="1"/>
      <c r="C1" s="1"/>
      <c r="D1" s="1"/>
      <c r="E1" s="1"/>
      <c r="F1" s="1"/>
      <c r="G1" s="1"/>
      <c r="H1" s="1"/>
      <c r="I1" s="1"/>
      <c r="J1" s="1"/>
      <c r="K1" s="1"/>
      <c r="L1" s="1"/>
      <c r="M1" s="1"/>
      <c r="N1" s="1"/>
      <c r="O1" s="1"/>
      <c r="P1" s="1"/>
      <c r="Q1" s="1"/>
      <c r="R1" s="29"/>
    </row>
    <row r="2" spans="1:18" s="21" customFormat="1" ht="21" customHeight="1">
      <c r="A2" s="6" t="s">
        <v>28</v>
      </c>
      <c r="B2" s="6"/>
      <c r="C2" s="5"/>
      <c r="D2" s="5"/>
      <c r="E2" s="5"/>
      <c r="F2" s="5"/>
      <c r="G2" s="5"/>
      <c r="H2" s="5"/>
      <c r="I2" s="5"/>
      <c r="J2" s="5"/>
      <c r="K2" s="5"/>
      <c r="L2" s="5"/>
      <c r="M2" s="5"/>
      <c r="N2" s="5"/>
      <c r="O2" s="5"/>
      <c r="P2" s="5"/>
      <c r="Q2" s="5"/>
      <c r="R2" s="29"/>
    </row>
    <row r="3" spans="1:18" ht="21" customHeight="1">
      <c r="A3" s="1" t="s">
        <v>11</v>
      </c>
      <c r="B3" s="1"/>
      <c r="C3" s="1"/>
      <c r="D3" s="1"/>
      <c r="E3" s="1"/>
      <c r="F3" s="1"/>
      <c r="G3" s="1"/>
      <c r="H3" s="1"/>
      <c r="I3" s="1"/>
      <c r="J3" s="1"/>
      <c r="K3" s="1"/>
      <c r="L3" s="1"/>
      <c r="M3" s="1"/>
      <c r="N3" s="1"/>
      <c r="O3" s="1"/>
      <c r="P3" s="1"/>
      <c r="Q3" s="1"/>
      <c r="R3" s="29"/>
    </row>
    <row r="4" spans="1:18" ht="16.5" customHeight="1" thickBot="1">
      <c r="A4" s="1"/>
      <c r="B4" s="1"/>
      <c r="C4" s="1"/>
      <c r="D4" s="1"/>
      <c r="E4" s="1"/>
      <c r="F4" s="1"/>
      <c r="G4" s="1"/>
      <c r="H4" s="1"/>
      <c r="I4" s="1"/>
      <c r="J4" s="1"/>
      <c r="K4" s="1"/>
      <c r="L4" s="1"/>
      <c r="M4" s="1"/>
      <c r="N4" s="1"/>
      <c r="O4" s="1"/>
      <c r="P4" s="1"/>
      <c r="Q4" s="1"/>
      <c r="R4" s="29"/>
    </row>
    <row r="5" spans="1:18" ht="23.25" customHeight="1" thickBot="1">
      <c r="A5" s="92" t="s">
        <v>29</v>
      </c>
      <c r="B5" s="137"/>
      <c r="C5" s="95" t="s">
        <v>30</v>
      </c>
      <c r="D5" s="82" t="s">
        <v>31</v>
      </c>
      <c r="E5" s="83"/>
      <c r="F5" s="83"/>
      <c r="G5" s="83"/>
      <c r="H5" s="83"/>
      <c r="I5" s="83"/>
      <c r="J5" s="83"/>
      <c r="K5" s="83"/>
      <c r="L5" s="83"/>
      <c r="M5" s="83"/>
      <c r="N5" s="83"/>
      <c r="O5" s="83"/>
      <c r="P5" s="83"/>
      <c r="Q5" s="83"/>
      <c r="R5" s="29"/>
    </row>
    <row r="6" spans="1:18" s="21" customFormat="1" ht="96" customHeight="1">
      <c r="A6" s="16" t="s">
        <v>32</v>
      </c>
      <c r="B6" s="17" t="s">
        <v>33</v>
      </c>
      <c r="C6" s="96"/>
      <c r="D6" s="74" t="s">
        <v>34</v>
      </c>
      <c r="E6" s="75" t="s">
        <v>35</v>
      </c>
      <c r="F6" s="76" t="s">
        <v>36</v>
      </c>
      <c r="G6" s="75" t="s">
        <v>37</v>
      </c>
      <c r="H6" s="77" t="s">
        <v>38</v>
      </c>
      <c r="I6" s="77" t="s">
        <v>39</v>
      </c>
      <c r="J6" s="78" t="s">
        <v>40</v>
      </c>
      <c r="K6" s="78" t="s">
        <v>41</v>
      </c>
      <c r="L6" s="78" t="s">
        <v>42</v>
      </c>
      <c r="M6" s="78" t="s">
        <v>43</v>
      </c>
      <c r="N6" s="78" t="s">
        <v>44</v>
      </c>
      <c r="O6" s="78" t="s">
        <v>45</v>
      </c>
      <c r="P6" s="79" t="s">
        <v>46</v>
      </c>
      <c r="Q6" s="78" t="s">
        <v>47</v>
      </c>
      <c r="R6" s="29"/>
    </row>
    <row r="7" spans="1:18" ht="20.25" customHeight="1">
      <c r="A7" s="18"/>
      <c r="B7" s="50" t="s">
        <v>48</v>
      </c>
      <c r="C7" s="66">
        <v>0</v>
      </c>
      <c r="D7" s="66">
        <v>0</v>
      </c>
      <c r="E7" s="66">
        <v>0</v>
      </c>
      <c r="F7" s="66">
        <v>0</v>
      </c>
      <c r="G7" s="66">
        <v>0</v>
      </c>
      <c r="H7" s="66">
        <v>0</v>
      </c>
      <c r="I7" s="66">
        <v>0</v>
      </c>
      <c r="J7" s="66">
        <v>0</v>
      </c>
      <c r="K7" s="66">
        <v>0</v>
      </c>
      <c r="L7" s="66">
        <v>0</v>
      </c>
      <c r="M7" s="66">
        <v>0</v>
      </c>
      <c r="N7" s="66">
        <v>0</v>
      </c>
      <c r="O7" s="66">
        <v>0</v>
      </c>
      <c r="P7" s="66">
        <v>0</v>
      </c>
      <c r="Q7" s="66">
        <v>0</v>
      </c>
      <c r="R7" s="29"/>
    </row>
    <row r="8" spans="1:18" ht="25.5">
      <c r="A8" s="18"/>
      <c r="B8" s="50" t="s">
        <v>49</v>
      </c>
      <c r="C8" s="66">
        <v>304</v>
      </c>
      <c r="D8" s="66">
        <v>73</v>
      </c>
      <c r="E8" s="66">
        <v>76</v>
      </c>
      <c r="F8" s="66">
        <v>6</v>
      </c>
      <c r="G8" s="66">
        <v>0</v>
      </c>
      <c r="H8" s="66">
        <v>0</v>
      </c>
      <c r="I8" s="66">
        <v>0</v>
      </c>
      <c r="J8" s="66">
        <v>0</v>
      </c>
      <c r="K8" s="66">
        <v>0</v>
      </c>
      <c r="L8" s="66">
        <v>0</v>
      </c>
      <c r="M8" s="66">
        <v>0</v>
      </c>
      <c r="N8" s="66">
        <v>0</v>
      </c>
      <c r="O8" s="66">
        <v>0</v>
      </c>
      <c r="P8" s="66">
        <v>0</v>
      </c>
      <c r="Q8" s="66">
        <v>0</v>
      </c>
      <c r="R8" s="29"/>
    </row>
    <row r="9" spans="1:18" ht="25.5">
      <c r="A9" s="18"/>
      <c r="B9" s="50" t="s">
        <v>50</v>
      </c>
      <c r="C9" s="66">
        <v>0</v>
      </c>
      <c r="D9" s="66">
        <v>0</v>
      </c>
      <c r="E9" s="66">
        <v>0</v>
      </c>
      <c r="F9" s="66">
        <v>0</v>
      </c>
      <c r="G9" s="66">
        <v>0</v>
      </c>
      <c r="H9" s="66">
        <v>0</v>
      </c>
      <c r="I9" s="66">
        <v>0</v>
      </c>
      <c r="J9" s="66">
        <v>0</v>
      </c>
      <c r="K9" s="66">
        <v>0</v>
      </c>
      <c r="L9" s="66">
        <v>0</v>
      </c>
      <c r="M9" s="66">
        <v>0</v>
      </c>
      <c r="N9" s="66">
        <v>0</v>
      </c>
      <c r="O9" s="66">
        <v>0</v>
      </c>
      <c r="P9" s="66">
        <v>0</v>
      </c>
      <c r="Q9" s="66">
        <v>0</v>
      </c>
      <c r="R9" s="29"/>
    </row>
    <row r="10" spans="1:18" ht="25.5">
      <c r="A10" s="63"/>
      <c r="B10" s="50" t="s">
        <v>51</v>
      </c>
      <c r="C10" s="66">
        <v>17</v>
      </c>
      <c r="D10" s="66">
        <v>3</v>
      </c>
      <c r="E10" s="66">
        <v>3</v>
      </c>
      <c r="F10" s="66">
        <v>1</v>
      </c>
      <c r="G10" s="66">
        <v>0</v>
      </c>
      <c r="H10" s="66">
        <v>0</v>
      </c>
      <c r="I10" s="66">
        <v>0</v>
      </c>
      <c r="J10" s="66">
        <v>0</v>
      </c>
      <c r="K10" s="66">
        <v>0</v>
      </c>
      <c r="L10" s="66">
        <v>0</v>
      </c>
      <c r="M10" s="66">
        <v>0</v>
      </c>
      <c r="N10" s="66">
        <v>0</v>
      </c>
      <c r="O10" s="66">
        <v>0</v>
      </c>
      <c r="P10" s="66">
        <v>0</v>
      </c>
      <c r="Q10" s="66">
        <v>0</v>
      </c>
      <c r="R10" s="29"/>
    </row>
    <row r="11" spans="1:18">
      <c r="A11" s="11"/>
      <c r="B11" s="50" t="s">
        <v>52</v>
      </c>
      <c r="C11" s="66">
        <v>0</v>
      </c>
      <c r="D11" s="66">
        <v>0</v>
      </c>
      <c r="E11" s="66">
        <v>0</v>
      </c>
      <c r="F11" s="66">
        <v>0</v>
      </c>
      <c r="G11" s="66">
        <v>0</v>
      </c>
      <c r="H11" s="66">
        <v>0</v>
      </c>
      <c r="I11" s="66">
        <v>0</v>
      </c>
      <c r="J11" s="66">
        <v>0</v>
      </c>
      <c r="K11" s="66">
        <v>0</v>
      </c>
      <c r="L11" s="66">
        <v>0</v>
      </c>
      <c r="M11" s="66">
        <v>0</v>
      </c>
      <c r="N11" s="66">
        <v>0</v>
      </c>
      <c r="O11" s="66">
        <v>0</v>
      </c>
      <c r="P11" s="66">
        <v>0</v>
      </c>
      <c r="Q11" s="66">
        <v>0</v>
      </c>
      <c r="R11" s="29"/>
    </row>
    <row r="12" spans="1:18">
      <c r="A12" s="12"/>
      <c r="B12" s="50" t="s">
        <v>53</v>
      </c>
      <c r="C12" s="66">
        <v>9572</v>
      </c>
      <c r="D12" s="66">
        <v>3</v>
      </c>
      <c r="E12" s="66">
        <v>3</v>
      </c>
      <c r="F12" s="66">
        <v>1</v>
      </c>
      <c r="G12" s="66">
        <v>0</v>
      </c>
      <c r="H12" s="66">
        <v>0</v>
      </c>
      <c r="I12" s="66">
        <v>0</v>
      </c>
      <c r="J12" s="66">
        <v>0</v>
      </c>
      <c r="K12" s="66">
        <v>0</v>
      </c>
      <c r="L12" s="66">
        <v>0</v>
      </c>
      <c r="M12" s="66">
        <v>0</v>
      </c>
      <c r="N12" s="66">
        <v>0</v>
      </c>
      <c r="O12" s="66">
        <v>0</v>
      </c>
      <c r="P12" s="66">
        <v>0</v>
      </c>
      <c r="Q12" s="66">
        <v>0</v>
      </c>
      <c r="R12" s="29"/>
    </row>
    <row r="13" spans="1:18">
      <c r="A13" s="12"/>
      <c r="B13" s="50" t="s">
        <v>54</v>
      </c>
      <c r="C13" s="66">
        <v>5605</v>
      </c>
      <c r="D13" s="66">
        <v>10</v>
      </c>
      <c r="E13" s="66">
        <v>10</v>
      </c>
      <c r="F13" s="66">
        <v>5</v>
      </c>
      <c r="G13" s="66">
        <v>0</v>
      </c>
      <c r="H13" s="66">
        <v>0</v>
      </c>
      <c r="I13" s="66">
        <v>0</v>
      </c>
      <c r="J13" s="66">
        <v>0</v>
      </c>
      <c r="K13" s="66">
        <v>0</v>
      </c>
      <c r="L13" s="66">
        <v>0</v>
      </c>
      <c r="M13" s="66">
        <v>0</v>
      </c>
      <c r="N13" s="66">
        <v>0</v>
      </c>
      <c r="O13" s="66">
        <v>0</v>
      </c>
      <c r="P13" s="66">
        <v>0</v>
      </c>
      <c r="Q13" s="66">
        <v>0</v>
      </c>
      <c r="R13" s="29"/>
    </row>
    <row r="14" spans="1:18" ht="25.5">
      <c r="A14" s="12"/>
      <c r="B14" s="50" t="s">
        <v>55</v>
      </c>
      <c r="C14" s="66">
        <v>87</v>
      </c>
      <c r="D14" s="66">
        <v>1</v>
      </c>
      <c r="E14" s="66">
        <v>2</v>
      </c>
      <c r="F14" s="66">
        <v>0</v>
      </c>
      <c r="G14" s="66">
        <v>0</v>
      </c>
      <c r="H14" s="66">
        <v>0</v>
      </c>
      <c r="I14" s="66">
        <v>0</v>
      </c>
      <c r="J14" s="66">
        <v>0</v>
      </c>
      <c r="K14" s="66">
        <v>0</v>
      </c>
      <c r="L14" s="66">
        <v>0</v>
      </c>
      <c r="M14" s="66">
        <v>0</v>
      </c>
      <c r="N14" s="66">
        <v>0</v>
      </c>
      <c r="O14" s="66">
        <v>0</v>
      </c>
      <c r="P14" s="66">
        <v>0</v>
      </c>
      <c r="Q14" s="66">
        <v>0</v>
      </c>
      <c r="R14" s="29"/>
    </row>
    <row r="15" spans="1:18">
      <c r="A15" s="12"/>
      <c r="B15" s="50" t="s">
        <v>56</v>
      </c>
      <c r="C15" s="66">
        <v>7</v>
      </c>
      <c r="D15" s="66">
        <v>0</v>
      </c>
      <c r="E15" s="66">
        <v>0</v>
      </c>
      <c r="F15" s="66">
        <v>0</v>
      </c>
      <c r="G15" s="66">
        <v>0</v>
      </c>
      <c r="H15" s="66">
        <v>0</v>
      </c>
      <c r="I15" s="66">
        <v>0</v>
      </c>
      <c r="J15" s="66">
        <v>0</v>
      </c>
      <c r="K15" s="66">
        <v>0</v>
      </c>
      <c r="L15" s="66">
        <v>0</v>
      </c>
      <c r="M15" s="66">
        <v>0</v>
      </c>
      <c r="N15" s="66">
        <v>0</v>
      </c>
      <c r="O15" s="66">
        <v>0</v>
      </c>
      <c r="P15" s="66">
        <v>0</v>
      </c>
      <c r="Q15" s="66">
        <v>0</v>
      </c>
      <c r="R15" s="29"/>
    </row>
    <row r="16" spans="1:18">
      <c r="A16" s="12"/>
      <c r="B16" s="50" t="s">
        <v>57</v>
      </c>
      <c r="C16" s="66">
        <v>132</v>
      </c>
      <c r="D16" s="66">
        <v>0</v>
      </c>
      <c r="E16" s="66">
        <v>0</v>
      </c>
      <c r="F16" s="66">
        <v>0</v>
      </c>
      <c r="G16" s="66">
        <v>0</v>
      </c>
      <c r="H16" s="66">
        <v>0</v>
      </c>
      <c r="I16" s="66">
        <v>0</v>
      </c>
      <c r="J16" s="66">
        <v>0</v>
      </c>
      <c r="K16" s="66">
        <v>0</v>
      </c>
      <c r="L16" s="66">
        <v>0</v>
      </c>
      <c r="M16" s="66">
        <v>0</v>
      </c>
      <c r="N16" s="66">
        <v>0</v>
      </c>
      <c r="O16" s="66">
        <v>0</v>
      </c>
      <c r="P16" s="66">
        <v>0</v>
      </c>
      <c r="Q16" s="66">
        <v>0</v>
      </c>
      <c r="R16" s="29"/>
    </row>
    <row r="17" spans="1:18" s="19" customFormat="1" ht="15">
      <c r="A17" s="63"/>
      <c r="B17" s="50" t="s">
        <v>58</v>
      </c>
      <c r="C17" s="66">
        <v>65</v>
      </c>
      <c r="D17" s="66">
        <v>0</v>
      </c>
      <c r="E17" s="66">
        <v>0</v>
      </c>
      <c r="F17" s="66">
        <v>0</v>
      </c>
      <c r="G17" s="66">
        <v>0</v>
      </c>
      <c r="H17" s="66">
        <v>0</v>
      </c>
      <c r="I17" s="66">
        <v>0</v>
      </c>
      <c r="J17" s="66">
        <v>0</v>
      </c>
      <c r="K17" s="66">
        <v>0</v>
      </c>
      <c r="L17" s="66">
        <v>0</v>
      </c>
      <c r="M17" s="66">
        <v>0</v>
      </c>
      <c r="N17" s="66">
        <v>0</v>
      </c>
      <c r="O17" s="66">
        <v>0</v>
      </c>
      <c r="P17" s="66">
        <v>0</v>
      </c>
      <c r="Q17" s="66">
        <v>0</v>
      </c>
    </row>
    <row r="18" spans="1:18">
      <c r="A18" s="12"/>
      <c r="B18" s="50" t="s">
        <v>59</v>
      </c>
      <c r="C18" s="66">
        <v>17</v>
      </c>
      <c r="D18" s="66">
        <v>0</v>
      </c>
      <c r="E18" s="66">
        <v>0</v>
      </c>
      <c r="F18" s="66">
        <v>0</v>
      </c>
      <c r="G18" s="66">
        <v>0</v>
      </c>
      <c r="H18" s="66">
        <v>0</v>
      </c>
      <c r="I18" s="66">
        <v>0</v>
      </c>
      <c r="J18" s="66">
        <v>0</v>
      </c>
      <c r="K18" s="66">
        <v>0</v>
      </c>
      <c r="L18" s="66">
        <v>0</v>
      </c>
      <c r="M18" s="66">
        <v>0</v>
      </c>
      <c r="N18" s="66">
        <v>0</v>
      </c>
      <c r="O18" s="66">
        <v>0</v>
      </c>
      <c r="P18" s="66">
        <v>0</v>
      </c>
      <c r="Q18" s="66">
        <v>0</v>
      </c>
      <c r="R18" s="29"/>
    </row>
    <row r="19" spans="1:18">
      <c r="A19" s="13"/>
      <c r="B19" s="50" t="s">
        <v>60</v>
      </c>
      <c r="C19" s="66">
        <v>0</v>
      </c>
      <c r="D19" s="66">
        <v>0</v>
      </c>
      <c r="E19" s="66">
        <v>0</v>
      </c>
      <c r="F19" s="66">
        <v>0</v>
      </c>
      <c r="G19" s="66">
        <v>0</v>
      </c>
      <c r="H19" s="66">
        <v>0</v>
      </c>
      <c r="I19" s="66">
        <v>0</v>
      </c>
      <c r="J19" s="66">
        <v>0</v>
      </c>
      <c r="K19" s="66">
        <v>0</v>
      </c>
      <c r="L19" s="66">
        <v>0</v>
      </c>
      <c r="M19" s="66">
        <v>0</v>
      </c>
      <c r="N19" s="66">
        <v>0</v>
      </c>
      <c r="O19" s="66">
        <v>0</v>
      </c>
      <c r="P19" s="66">
        <v>0</v>
      </c>
      <c r="Q19" s="66">
        <v>0</v>
      </c>
      <c r="R19" s="29"/>
    </row>
    <row r="20" spans="1:18">
      <c r="A20" s="12"/>
      <c r="B20" s="50" t="s">
        <v>61</v>
      </c>
      <c r="C20" s="66">
        <v>6</v>
      </c>
      <c r="D20" s="66">
        <v>0</v>
      </c>
      <c r="E20" s="66">
        <v>0</v>
      </c>
      <c r="F20" s="66">
        <v>0</v>
      </c>
      <c r="G20" s="66">
        <v>0</v>
      </c>
      <c r="H20" s="66">
        <v>0</v>
      </c>
      <c r="I20" s="66">
        <v>0</v>
      </c>
      <c r="J20" s="66">
        <v>0</v>
      </c>
      <c r="K20" s="66">
        <v>0</v>
      </c>
      <c r="L20" s="66">
        <v>0</v>
      </c>
      <c r="M20" s="66">
        <v>0</v>
      </c>
      <c r="N20" s="66">
        <v>0</v>
      </c>
      <c r="O20" s="66">
        <v>0</v>
      </c>
      <c r="P20" s="66">
        <v>0</v>
      </c>
      <c r="Q20" s="66">
        <v>0</v>
      </c>
      <c r="R20" s="29"/>
    </row>
    <row r="21" spans="1:18">
      <c r="A21" s="13"/>
      <c r="B21" s="50" t="s">
        <v>62</v>
      </c>
      <c r="C21" s="66">
        <v>0</v>
      </c>
      <c r="D21" s="66">
        <v>0</v>
      </c>
      <c r="E21" s="66">
        <v>0</v>
      </c>
      <c r="F21" s="66">
        <v>0</v>
      </c>
      <c r="G21" s="66">
        <v>0</v>
      </c>
      <c r="H21" s="66">
        <v>0</v>
      </c>
      <c r="I21" s="66">
        <v>0</v>
      </c>
      <c r="J21" s="66">
        <v>0</v>
      </c>
      <c r="K21" s="66">
        <v>0</v>
      </c>
      <c r="L21" s="66">
        <v>0</v>
      </c>
      <c r="M21" s="66">
        <v>0</v>
      </c>
      <c r="N21" s="66">
        <v>0</v>
      </c>
      <c r="O21" s="66">
        <v>0</v>
      </c>
      <c r="P21" s="66">
        <v>0</v>
      </c>
      <c r="Q21" s="66">
        <v>0</v>
      </c>
      <c r="R21" s="29"/>
    </row>
    <row r="22" spans="1:18" s="19" customFormat="1" ht="15">
      <c r="A22" s="63"/>
      <c r="B22" s="50" t="s">
        <v>63</v>
      </c>
      <c r="C22" s="66">
        <v>40</v>
      </c>
      <c r="D22" s="66">
        <v>2</v>
      </c>
      <c r="E22" s="66">
        <v>2</v>
      </c>
      <c r="F22" s="66">
        <v>0</v>
      </c>
      <c r="G22" s="66">
        <v>0</v>
      </c>
      <c r="H22" s="66">
        <v>0</v>
      </c>
      <c r="I22" s="66">
        <v>0</v>
      </c>
      <c r="J22" s="66">
        <v>0</v>
      </c>
      <c r="K22" s="66">
        <v>0</v>
      </c>
      <c r="L22" s="66">
        <v>0</v>
      </c>
      <c r="M22" s="66">
        <v>0</v>
      </c>
      <c r="N22" s="66">
        <v>0</v>
      </c>
      <c r="O22" s="66">
        <v>0</v>
      </c>
      <c r="P22" s="66">
        <v>0</v>
      </c>
      <c r="Q22" s="66">
        <v>0</v>
      </c>
    </row>
    <row r="23" spans="1:18" s="19" customFormat="1" ht="25.5">
      <c r="A23" s="64"/>
      <c r="B23" s="50" t="s">
        <v>64</v>
      </c>
      <c r="C23" s="66">
        <v>685</v>
      </c>
      <c r="D23" s="66">
        <v>11</v>
      </c>
      <c r="E23" s="66">
        <v>27</v>
      </c>
      <c r="F23" s="66">
        <v>5</v>
      </c>
      <c r="G23" s="66">
        <v>1</v>
      </c>
      <c r="H23" s="66">
        <v>0</v>
      </c>
      <c r="I23" s="66">
        <v>2</v>
      </c>
      <c r="J23" s="66">
        <v>0</v>
      </c>
      <c r="K23" s="66">
        <v>0</v>
      </c>
      <c r="L23" s="66">
        <v>0</v>
      </c>
      <c r="M23" s="66">
        <v>0</v>
      </c>
      <c r="N23" s="66">
        <v>0</v>
      </c>
      <c r="O23" s="66">
        <v>0</v>
      </c>
      <c r="P23" s="66">
        <v>0</v>
      </c>
      <c r="Q23" s="66">
        <v>0</v>
      </c>
    </row>
    <row r="24" spans="1:18" s="19" customFormat="1" ht="25.5">
      <c r="A24" s="64"/>
      <c r="B24" s="50" t="s">
        <v>65</v>
      </c>
      <c r="C24" s="66">
        <v>276</v>
      </c>
      <c r="D24" s="66">
        <v>8</v>
      </c>
      <c r="E24" s="66">
        <v>8</v>
      </c>
      <c r="F24" s="66">
        <v>2</v>
      </c>
      <c r="G24" s="66">
        <v>0</v>
      </c>
      <c r="H24" s="66">
        <v>0</v>
      </c>
      <c r="I24" s="66">
        <v>0</v>
      </c>
      <c r="J24" s="66">
        <v>0</v>
      </c>
      <c r="K24" s="66">
        <v>0</v>
      </c>
      <c r="L24" s="66">
        <v>0</v>
      </c>
      <c r="M24" s="66">
        <v>0</v>
      </c>
      <c r="N24" s="66">
        <v>0</v>
      </c>
      <c r="O24" s="66">
        <v>0</v>
      </c>
      <c r="P24" s="66">
        <v>0</v>
      </c>
      <c r="Q24" s="66">
        <v>0</v>
      </c>
    </row>
    <row r="25" spans="1:18" s="19" customFormat="1" ht="25.5">
      <c r="A25" s="64"/>
      <c r="B25" s="50" t="s">
        <v>66</v>
      </c>
      <c r="C25" s="66">
        <v>2</v>
      </c>
      <c r="D25" s="66">
        <v>0</v>
      </c>
      <c r="E25" s="66">
        <v>0</v>
      </c>
      <c r="F25" s="66">
        <v>0</v>
      </c>
      <c r="G25" s="66">
        <v>0</v>
      </c>
      <c r="H25" s="66">
        <v>0</v>
      </c>
      <c r="I25" s="66">
        <v>0</v>
      </c>
      <c r="J25" s="66">
        <v>0</v>
      </c>
      <c r="K25" s="66">
        <v>0</v>
      </c>
      <c r="L25" s="66">
        <v>0</v>
      </c>
      <c r="M25" s="66">
        <v>0</v>
      </c>
      <c r="N25" s="66">
        <v>0</v>
      </c>
      <c r="O25" s="66">
        <v>0</v>
      </c>
      <c r="P25" s="66">
        <v>0</v>
      </c>
      <c r="Q25" s="66">
        <v>0</v>
      </c>
    </row>
    <row r="26" spans="1:18" s="19" customFormat="1" ht="15">
      <c r="A26" s="64"/>
      <c r="B26" s="50" t="s">
        <v>67</v>
      </c>
      <c r="C26" s="66">
        <v>160</v>
      </c>
      <c r="D26" s="66">
        <v>9</v>
      </c>
      <c r="E26" s="66">
        <v>23</v>
      </c>
      <c r="F26" s="66">
        <v>5</v>
      </c>
      <c r="G26" s="66">
        <v>2</v>
      </c>
      <c r="H26" s="66">
        <v>0</v>
      </c>
      <c r="I26" s="66">
        <v>0</v>
      </c>
      <c r="J26" s="66">
        <v>0</v>
      </c>
      <c r="K26" s="66">
        <v>0</v>
      </c>
      <c r="L26" s="66">
        <v>0</v>
      </c>
      <c r="M26" s="66">
        <v>0</v>
      </c>
      <c r="N26" s="66">
        <v>0</v>
      </c>
      <c r="O26" s="66">
        <v>0</v>
      </c>
      <c r="P26" s="66">
        <v>0</v>
      </c>
      <c r="Q26" s="66">
        <v>0</v>
      </c>
    </row>
    <row r="27" spans="1:18" s="19" customFormat="1" ht="25.5">
      <c r="A27" s="64"/>
      <c r="B27" s="71" t="s">
        <v>68</v>
      </c>
      <c r="C27" s="66">
        <v>11</v>
      </c>
      <c r="D27" s="66">
        <v>0</v>
      </c>
      <c r="E27" s="66">
        <v>0</v>
      </c>
      <c r="F27" s="66">
        <v>0</v>
      </c>
      <c r="G27" s="66">
        <v>0</v>
      </c>
      <c r="H27" s="66">
        <v>0</v>
      </c>
      <c r="I27" s="66">
        <v>0</v>
      </c>
      <c r="J27" s="66">
        <v>0</v>
      </c>
      <c r="K27" s="66">
        <v>0</v>
      </c>
      <c r="L27" s="66">
        <v>0</v>
      </c>
      <c r="M27" s="66">
        <v>0</v>
      </c>
      <c r="N27" s="66">
        <v>0</v>
      </c>
      <c r="O27" s="66">
        <v>0</v>
      </c>
      <c r="P27" s="66">
        <v>0</v>
      </c>
      <c r="Q27" s="66">
        <v>0</v>
      </c>
    </row>
    <row r="28" spans="1:18" s="19" customFormat="1" ht="15">
      <c r="A28" s="64"/>
      <c r="B28" s="50" t="s">
        <v>69</v>
      </c>
      <c r="C28" s="66">
        <v>1</v>
      </c>
      <c r="D28" s="66">
        <v>0</v>
      </c>
      <c r="E28" s="66">
        <v>0</v>
      </c>
      <c r="F28" s="66">
        <v>0</v>
      </c>
      <c r="G28" s="66">
        <v>0</v>
      </c>
      <c r="H28" s="66">
        <v>0</v>
      </c>
      <c r="I28" s="66">
        <v>0</v>
      </c>
      <c r="J28" s="66">
        <v>0</v>
      </c>
      <c r="K28" s="66">
        <v>0</v>
      </c>
      <c r="L28" s="66">
        <v>0</v>
      </c>
      <c r="M28" s="66">
        <v>0</v>
      </c>
      <c r="N28" s="66">
        <v>0</v>
      </c>
      <c r="O28" s="66">
        <v>0</v>
      </c>
      <c r="P28" s="66">
        <v>0</v>
      </c>
      <c r="Q28" s="66">
        <v>0</v>
      </c>
    </row>
    <row r="29" spans="1:18" s="19" customFormat="1" ht="25.5">
      <c r="A29" s="64"/>
      <c r="B29" s="50" t="s">
        <v>70</v>
      </c>
      <c r="C29" s="66">
        <v>1</v>
      </c>
      <c r="D29" s="66">
        <v>0</v>
      </c>
      <c r="E29" s="66">
        <v>0</v>
      </c>
      <c r="F29" s="66">
        <v>0</v>
      </c>
      <c r="G29" s="66">
        <v>0</v>
      </c>
      <c r="H29" s="66">
        <v>0</v>
      </c>
      <c r="I29" s="66">
        <v>0</v>
      </c>
      <c r="J29" s="66">
        <v>0</v>
      </c>
      <c r="K29" s="66">
        <v>0</v>
      </c>
      <c r="L29" s="66">
        <v>0</v>
      </c>
      <c r="M29" s="66">
        <v>0</v>
      </c>
      <c r="N29" s="66">
        <v>0</v>
      </c>
      <c r="O29" s="66">
        <v>0</v>
      </c>
      <c r="P29" s="66">
        <v>0</v>
      </c>
      <c r="Q29" s="66">
        <v>0</v>
      </c>
    </row>
    <row r="30" spans="1:18" s="19" customFormat="1" ht="15">
      <c r="A30" s="64"/>
      <c r="B30" s="50" t="s">
        <v>71</v>
      </c>
      <c r="C30" s="66">
        <v>0</v>
      </c>
      <c r="D30" s="66">
        <v>0</v>
      </c>
      <c r="E30" s="66">
        <v>0</v>
      </c>
      <c r="F30" s="66">
        <v>0</v>
      </c>
      <c r="G30" s="66">
        <v>0</v>
      </c>
      <c r="H30" s="66">
        <v>0</v>
      </c>
      <c r="I30" s="66">
        <v>0</v>
      </c>
      <c r="J30" s="66">
        <v>0</v>
      </c>
      <c r="K30" s="66">
        <v>0</v>
      </c>
      <c r="L30" s="66">
        <v>0</v>
      </c>
      <c r="M30" s="66">
        <v>0</v>
      </c>
      <c r="N30" s="66">
        <v>0</v>
      </c>
      <c r="O30" s="66">
        <v>0</v>
      </c>
      <c r="P30" s="66">
        <v>0</v>
      </c>
      <c r="Q30" s="66">
        <v>0</v>
      </c>
    </row>
    <row r="31" spans="1:18" s="19" customFormat="1" ht="51">
      <c r="A31" s="64"/>
      <c r="B31" s="50" t="s">
        <v>72</v>
      </c>
      <c r="C31" s="66">
        <v>379</v>
      </c>
      <c r="D31" s="66">
        <v>235</v>
      </c>
      <c r="E31" s="66">
        <v>262</v>
      </c>
      <c r="F31" s="66">
        <v>77</v>
      </c>
      <c r="G31" s="66">
        <v>3</v>
      </c>
      <c r="H31" s="66">
        <v>0</v>
      </c>
      <c r="I31" s="66">
        <v>0</v>
      </c>
      <c r="J31" s="66">
        <v>0</v>
      </c>
      <c r="K31" s="66">
        <v>0</v>
      </c>
      <c r="L31" s="66">
        <v>0</v>
      </c>
      <c r="M31" s="66">
        <v>0</v>
      </c>
      <c r="N31" s="66">
        <v>0</v>
      </c>
      <c r="O31" s="66">
        <v>0</v>
      </c>
      <c r="P31" s="66">
        <v>0</v>
      </c>
      <c r="Q31" s="66">
        <v>0</v>
      </c>
    </row>
    <row r="32" spans="1:18" s="19" customFormat="1" ht="38.25">
      <c r="A32" s="64"/>
      <c r="B32" s="50" t="s">
        <v>73</v>
      </c>
      <c r="C32" s="66">
        <v>162</v>
      </c>
      <c r="D32" s="66">
        <v>84</v>
      </c>
      <c r="E32" s="66">
        <v>103</v>
      </c>
      <c r="F32" s="66">
        <v>16</v>
      </c>
      <c r="G32" s="66">
        <v>4</v>
      </c>
      <c r="H32" s="66">
        <v>0</v>
      </c>
      <c r="I32" s="66">
        <v>0</v>
      </c>
      <c r="J32" s="66">
        <v>0</v>
      </c>
      <c r="K32" s="66">
        <v>0</v>
      </c>
      <c r="L32" s="66">
        <v>0</v>
      </c>
      <c r="M32" s="66">
        <v>0</v>
      </c>
      <c r="N32" s="66">
        <v>0</v>
      </c>
      <c r="O32" s="66">
        <v>0</v>
      </c>
      <c r="P32" s="66">
        <v>0</v>
      </c>
      <c r="Q32" s="66">
        <v>0</v>
      </c>
    </row>
    <row r="33" spans="1:17" s="19" customFormat="1" ht="38.25">
      <c r="A33" s="64"/>
      <c r="B33" s="50" t="s">
        <v>74</v>
      </c>
      <c r="C33" s="66">
        <v>33</v>
      </c>
      <c r="D33" s="66">
        <v>13</v>
      </c>
      <c r="E33" s="66">
        <v>13</v>
      </c>
      <c r="F33" s="66">
        <v>3</v>
      </c>
      <c r="G33" s="66">
        <v>0</v>
      </c>
      <c r="H33" s="66">
        <v>0</v>
      </c>
      <c r="I33" s="66">
        <v>0</v>
      </c>
      <c r="J33" s="66">
        <v>0</v>
      </c>
      <c r="K33" s="66">
        <v>0</v>
      </c>
      <c r="L33" s="66">
        <v>0</v>
      </c>
      <c r="M33" s="66">
        <v>0</v>
      </c>
      <c r="N33" s="66">
        <v>0</v>
      </c>
      <c r="O33" s="66">
        <v>0</v>
      </c>
      <c r="P33" s="66">
        <v>0</v>
      </c>
      <c r="Q33" s="66">
        <v>0</v>
      </c>
    </row>
    <row r="34" spans="1:17" s="19" customFormat="1" ht="25.5">
      <c r="A34" s="64"/>
      <c r="B34" s="50" t="s">
        <v>75</v>
      </c>
      <c r="C34" s="66">
        <v>96</v>
      </c>
      <c r="D34" s="66">
        <v>65</v>
      </c>
      <c r="E34" s="66">
        <v>89</v>
      </c>
      <c r="F34" s="66">
        <v>24</v>
      </c>
      <c r="G34" s="66">
        <v>1</v>
      </c>
      <c r="H34" s="66">
        <v>0</v>
      </c>
      <c r="I34" s="66">
        <v>0</v>
      </c>
      <c r="J34" s="66">
        <v>0</v>
      </c>
      <c r="K34" s="66">
        <v>0</v>
      </c>
      <c r="L34" s="66">
        <v>0</v>
      </c>
      <c r="M34" s="66">
        <v>0</v>
      </c>
      <c r="N34" s="66">
        <v>0</v>
      </c>
      <c r="O34" s="66">
        <v>0</v>
      </c>
      <c r="P34" s="66">
        <v>0</v>
      </c>
      <c r="Q34" s="66">
        <v>0</v>
      </c>
    </row>
    <row r="35" spans="1:17" s="19" customFormat="1" ht="15">
      <c r="A35" s="64"/>
      <c r="B35" s="50" t="s">
        <v>76</v>
      </c>
      <c r="C35" s="66">
        <v>273</v>
      </c>
      <c r="D35" s="66">
        <v>8</v>
      </c>
      <c r="E35" s="66">
        <v>8</v>
      </c>
      <c r="F35" s="66">
        <v>3</v>
      </c>
      <c r="G35" s="66">
        <v>1</v>
      </c>
      <c r="H35" s="66">
        <v>0</v>
      </c>
      <c r="I35" s="66">
        <v>1</v>
      </c>
      <c r="J35" s="66">
        <v>0</v>
      </c>
      <c r="K35" s="66">
        <v>0</v>
      </c>
      <c r="L35" s="66">
        <v>0</v>
      </c>
      <c r="M35" s="66">
        <v>0</v>
      </c>
      <c r="N35" s="66">
        <v>0</v>
      </c>
      <c r="O35" s="66">
        <v>0</v>
      </c>
      <c r="P35" s="66">
        <v>0</v>
      </c>
      <c r="Q35" s="66">
        <v>0</v>
      </c>
    </row>
    <row r="36" spans="1:17" s="19" customFormat="1" ht="15">
      <c r="A36" s="64"/>
      <c r="B36" s="50" t="s">
        <v>77</v>
      </c>
      <c r="C36" s="66">
        <v>3236</v>
      </c>
      <c r="D36" s="66">
        <v>48</v>
      </c>
      <c r="E36" s="66">
        <v>55</v>
      </c>
      <c r="F36" s="66">
        <v>18</v>
      </c>
      <c r="G36" s="66">
        <v>10</v>
      </c>
      <c r="H36" s="66">
        <v>0</v>
      </c>
      <c r="I36" s="66">
        <v>2</v>
      </c>
      <c r="J36" s="66">
        <v>0</v>
      </c>
      <c r="K36" s="66">
        <v>0</v>
      </c>
      <c r="L36" s="66">
        <v>0</v>
      </c>
      <c r="M36" s="66">
        <v>0</v>
      </c>
      <c r="N36" s="66">
        <v>0</v>
      </c>
      <c r="O36" s="66">
        <v>0</v>
      </c>
      <c r="P36" s="66">
        <v>0</v>
      </c>
      <c r="Q36" s="66">
        <v>0</v>
      </c>
    </row>
    <row r="37" spans="1:17" s="19" customFormat="1" ht="25.5">
      <c r="A37" s="64"/>
      <c r="B37" s="72" t="s">
        <v>78</v>
      </c>
      <c r="C37" s="66">
        <v>413</v>
      </c>
      <c r="D37" s="66">
        <v>28</v>
      </c>
      <c r="E37" s="66">
        <v>31</v>
      </c>
      <c r="F37" s="66">
        <v>10</v>
      </c>
      <c r="G37" s="66">
        <v>0</v>
      </c>
      <c r="H37" s="66">
        <v>0</v>
      </c>
      <c r="I37" s="66">
        <v>0</v>
      </c>
      <c r="J37" s="66">
        <v>0</v>
      </c>
      <c r="K37" s="66">
        <v>0</v>
      </c>
      <c r="L37" s="66">
        <v>0</v>
      </c>
      <c r="M37" s="66">
        <v>0</v>
      </c>
      <c r="N37" s="66">
        <v>0</v>
      </c>
      <c r="O37" s="66">
        <v>0</v>
      </c>
      <c r="P37" s="66">
        <v>0</v>
      </c>
      <c r="Q37" s="66">
        <v>0</v>
      </c>
    </row>
    <row r="38" spans="1:17" s="19" customFormat="1" ht="15">
      <c r="A38" s="64"/>
      <c r="B38" s="50" t="s">
        <v>79</v>
      </c>
      <c r="C38" s="66">
        <f>1599+55</f>
        <v>1654</v>
      </c>
      <c r="D38" s="66">
        <f>192+2</f>
        <v>194</v>
      </c>
      <c r="E38" s="66">
        <f>230+2</f>
        <v>232</v>
      </c>
      <c r="F38" s="66">
        <f>64+1</f>
        <v>65</v>
      </c>
      <c r="G38" s="66">
        <v>7</v>
      </c>
      <c r="H38" s="66">
        <v>0</v>
      </c>
      <c r="I38" s="66">
        <v>2</v>
      </c>
      <c r="J38" s="66">
        <v>0</v>
      </c>
      <c r="K38" s="66">
        <v>0</v>
      </c>
      <c r="L38" s="66">
        <v>0</v>
      </c>
      <c r="M38" s="66">
        <v>0</v>
      </c>
      <c r="N38" s="66">
        <v>0</v>
      </c>
      <c r="O38" s="66">
        <v>0</v>
      </c>
      <c r="P38" s="66">
        <v>0</v>
      </c>
      <c r="Q38" s="66">
        <v>0</v>
      </c>
    </row>
    <row r="39" spans="1:17" s="19" customFormat="1" ht="15">
      <c r="A39" s="64"/>
      <c r="B39" s="50" t="s">
        <v>80</v>
      </c>
      <c r="C39" s="66">
        <v>518</v>
      </c>
      <c r="D39" s="66">
        <v>71</v>
      </c>
      <c r="E39" s="66">
        <v>180</v>
      </c>
      <c r="F39" s="66">
        <v>7</v>
      </c>
      <c r="G39" s="66">
        <v>3</v>
      </c>
      <c r="H39" s="66">
        <v>0</v>
      </c>
      <c r="I39" s="66">
        <v>0</v>
      </c>
      <c r="J39" s="66">
        <v>0</v>
      </c>
      <c r="K39" s="66">
        <v>0</v>
      </c>
      <c r="L39" s="66">
        <v>0</v>
      </c>
      <c r="M39" s="66">
        <v>0</v>
      </c>
      <c r="N39" s="66">
        <v>0</v>
      </c>
      <c r="O39" s="66">
        <v>0</v>
      </c>
      <c r="P39" s="66">
        <v>0</v>
      </c>
      <c r="Q39" s="66">
        <v>0</v>
      </c>
    </row>
    <row r="40" spans="1:17" s="19" customFormat="1" ht="25.5">
      <c r="A40" s="64"/>
      <c r="B40" s="50" t="s">
        <v>81</v>
      </c>
      <c r="C40" s="66">
        <v>28</v>
      </c>
      <c r="D40" s="66">
        <v>3</v>
      </c>
      <c r="E40" s="66">
        <v>4</v>
      </c>
      <c r="F40" s="66">
        <v>2</v>
      </c>
      <c r="G40" s="66">
        <v>2</v>
      </c>
      <c r="H40" s="66">
        <v>0</v>
      </c>
      <c r="I40" s="66">
        <v>0</v>
      </c>
      <c r="J40" s="66">
        <v>0</v>
      </c>
      <c r="K40" s="66">
        <v>0</v>
      </c>
      <c r="L40" s="66">
        <v>0</v>
      </c>
      <c r="M40" s="66">
        <v>0</v>
      </c>
      <c r="N40" s="66">
        <v>0</v>
      </c>
      <c r="O40" s="66">
        <v>0</v>
      </c>
      <c r="P40" s="66">
        <v>0</v>
      </c>
      <c r="Q40" s="66">
        <v>0</v>
      </c>
    </row>
    <row r="41" spans="1:17" s="19" customFormat="1" ht="15">
      <c r="A41" s="64"/>
      <c r="B41" s="50" t="s">
        <v>82</v>
      </c>
      <c r="C41" s="66">
        <v>2</v>
      </c>
      <c r="D41" s="66">
        <v>0</v>
      </c>
      <c r="E41" s="66">
        <v>0</v>
      </c>
      <c r="F41" s="66">
        <v>0</v>
      </c>
      <c r="G41" s="66">
        <v>0</v>
      </c>
      <c r="H41" s="66">
        <v>0</v>
      </c>
      <c r="I41" s="66">
        <v>0</v>
      </c>
      <c r="J41" s="66">
        <v>0</v>
      </c>
      <c r="K41" s="66">
        <v>0</v>
      </c>
      <c r="L41" s="66">
        <v>0</v>
      </c>
      <c r="M41" s="66">
        <v>0</v>
      </c>
      <c r="N41" s="66">
        <v>0</v>
      </c>
      <c r="O41" s="66">
        <v>0</v>
      </c>
      <c r="P41" s="66">
        <v>0</v>
      </c>
      <c r="Q41" s="66">
        <v>0</v>
      </c>
    </row>
    <row r="42" spans="1:17" s="19" customFormat="1" ht="25.5">
      <c r="A42" s="64"/>
      <c r="B42" s="50" t="s">
        <v>83</v>
      </c>
      <c r="C42" s="66">
        <v>4</v>
      </c>
      <c r="D42" s="66">
        <v>0</v>
      </c>
      <c r="E42" s="66">
        <v>0</v>
      </c>
      <c r="F42" s="66">
        <v>0</v>
      </c>
      <c r="G42" s="66">
        <v>0</v>
      </c>
      <c r="H42" s="66">
        <v>0</v>
      </c>
      <c r="I42" s="66">
        <v>0</v>
      </c>
      <c r="J42" s="66">
        <v>0</v>
      </c>
      <c r="K42" s="66">
        <v>0</v>
      </c>
      <c r="L42" s="66">
        <v>0</v>
      </c>
      <c r="M42" s="66">
        <v>0</v>
      </c>
      <c r="N42" s="66">
        <v>0</v>
      </c>
      <c r="O42" s="66">
        <v>0</v>
      </c>
      <c r="P42" s="66">
        <v>0</v>
      </c>
      <c r="Q42" s="66">
        <v>0</v>
      </c>
    </row>
    <row r="43" spans="1:17" s="19" customFormat="1" ht="15">
      <c r="A43" s="64"/>
      <c r="B43" s="50" t="s">
        <v>84</v>
      </c>
      <c r="C43" s="81">
        <f>905+6+19</f>
        <v>930</v>
      </c>
      <c r="D43" s="81">
        <f>28+4</f>
        <v>32</v>
      </c>
      <c r="E43" s="81">
        <f>32+4</f>
        <v>36</v>
      </c>
      <c r="F43" s="81">
        <f>9+2</f>
        <v>11</v>
      </c>
      <c r="G43" s="81">
        <f>1+2</f>
        <v>3</v>
      </c>
      <c r="H43" s="81">
        <v>0</v>
      </c>
      <c r="I43" s="81">
        <v>0</v>
      </c>
      <c r="J43" s="81">
        <v>0</v>
      </c>
      <c r="K43" s="81">
        <v>0</v>
      </c>
      <c r="L43" s="81">
        <v>0</v>
      </c>
      <c r="M43" s="81">
        <v>0</v>
      </c>
      <c r="N43" s="81">
        <v>0</v>
      </c>
      <c r="O43" s="81">
        <v>0</v>
      </c>
      <c r="P43" s="81">
        <v>0</v>
      </c>
      <c r="Q43" s="81">
        <v>0</v>
      </c>
    </row>
    <row r="44" spans="1:17" s="19" customFormat="1" ht="25.5">
      <c r="A44" s="64"/>
      <c r="B44" s="50" t="s">
        <v>85</v>
      </c>
      <c r="C44" s="66">
        <v>0</v>
      </c>
      <c r="D44" s="66">
        <v>0</v>
      </c>
      <c r="E44" s="66">
        <v>0</v>
      </c>
      <c r="F44" s="66">
        <v>0</v>
      </c>
      <c r="G44" s="66">
        <v>0</v>
      </c>
      <c r="H44" s="66">
        <v>0</v>
      </c>
      <c r="I44" s="66">
        <v>0</v>
      </c>
      <c r="J44" s="66">
        <v>0</v>
      </c>
      <c r="K44" s="66">
        <v>0</v>
      </c>
      <c r="L44" s="66">
        <v>0</v>
      </c>
      <c r="M44" s="66">
        <v>0</v>
      </c>
      <c r="N44" s="66">
        <v>0</v>
      </c>
      <c r="O44" s="66">
        <v>0</v>
      </c>
      <c r="P44" s="66">
        <v>0</v>
      </c>
      <c r="Q44" s="66">
        <v>0</v>
      </c>
    </row>
    <row r="45" spans="1:17" s="19" customFormat="1" ht="25.5">
      <c r="A45" s="64"/>
      <c r="B45" s="71" t="s">
        <v>68</v>
      </c>
      <c r="C45" s="66">
        <v>0</v>
      </c>
      <c r="D45" s="66">
        <v>0</v>
      </c>
      <c r="E45" s="66">
        <v>0</v>
      </c>
      <c r="F45" s="66">
        <v>0</v>
      </c>
      <c r="G45" s="66">
        <v>0</v>
      </c>
      <c r="H45" s="66">
        <v>0</v>
      </c>
      <c r="I45" s="66">
        <v>0</v>
      </c>
      <c r="J45" s="66">
        <v>0</v>
      </c>
      <c r="K45" s="66">
        <v>0</v>
      </c>
      <c r="L45" s="66">
        <v>0</v>
      </c>
      <c r="M45" s="66">
        <v>0</v>
      </c>
      <c r="N45" s="66">
        <v>0</v>
      </c>
      <c r="O45" s="66">
        <v>0</v>
      </c>
      <c r="P45" s="66">
        <v>0</v>
      </c>
      <c r="Q45" s="66">
        <v>0</v>
      </c>
    </row>
    <row r="46" spans="1:17" s="19" customFormat="1" ht="63.75">
      <c r="A46" s="64"/>
      <c r="B46" s="50" t="s">
        <v>86</v>
      </c>
      <c r="C46" s="66">
        <v>1</v>
      </c>
      <c r="D46" s="66">
        <v>0</v>
      </c>
      <c r="E46" s="66">
        <v>0</v>
      </c>
      <c r="F46" s="66">
        <v>0</v>
      </c>
      <c r="G46" s="66">
        <v>0</v>
      </c>
      <c r="H46" s="66">
        <v>0</v>
      </c>
      <c r="I46" s="66">
        <v>0</v>
      </c>
      <c r="J46" s="66">
        <v>0</v>
      </c>
      <c r="K46" s="66">
        <v>0</v>
      </c>
      <c r="L46" s="66">
        <v>0</v>
      </c>
      <c r="M46" s="66">
        <v>0</v>
      </c>
      <c r="N46" s="66">
        <v>0</v>
      </c>
      <c r="O46" s="66">
        <v>0</v>
      </c>
      <c r="P46" s="66">
        <v>0</v>
      </c>
      <c r="Q46" s="66">
        <v>0</v>
      </c>
    </row>
    <row r="47" spans="1:17" s="19" customFormat="1" ht="89.25">
      <c r="A47" s="64"/>
      <c r="B47" s="50" t="s">
        <v>87</v>
      </c>
      <c r="C47" s="66">
        <v>2</v>
      </c>
      <c r="D47" s="66">
        <v>0</v>
      </c>
      <c r="E47" s="66">
        <v>0</v>
      </c>
      <c r="F47" s="66">
        <v>0</v>
      </c>
      <c r="G47" s="66">
        <v>0</v>
      </c>
      <c r="H47" s="66">
        <v>0</v>
      </c>
      <c r="I47" s="66">
        <v>0</v>
      </c>
      <c r="J47" s="66">
        <v>0</v>
      </c>
      <c r="K47" s="66">
        <v>0</v>
      </c>
      <c r="L47" s="66">
        <v>0</v>
      </c>
      <c r="M47" s="66">
        <v>0</v>
      </c>
      <c r="N47" s="66">
        <v>0</v>
      </c>
      <c r="O47" s="66">
        <v>0</v>
      </c>
      <c r="P47" s="66">
        <v>0</v>
      </c>
      <c r="Q47" s="66">
        <v>0</v>
      </c>
    </row>
    <row r="48" spans="1:17" s="19" customFormat="1" ht="15">
      <c r="A48" s="64"/>
      <c r="B48" s="50" t="s">
        <v>88</v>
      </c>
      <c r="C48" s="66">
        <v>0</v>
      </c>
      <c r="D48" s="66">
        <v>0</v>
      </c>
      <c r="E48" s="66">
        <v>0</v>
      </c>
      <c r="F48" s="66">
        <v>0</v>
      </c>
      <c r="G48" s="66">
        <v>0</v>
      </c>
      <c r="H48" s="66">
        <v>0</v>
      </c>
      <c r="I48" s="66">
        <v>0</v>
      </c>
      <c r="J48" s="66">
        <v>0</v>
      </c>
      <c r="K48" s="66">
        <v>0</v>
      </c>
      <c r="L48" s="66">
        <v>0</v>
      </c>
      <c r="M48" s="66">
        <v>0</v>
      </c>
      <c r="N48" s="66">
        <v>0</v>
      </c>
      <c r="O48" s="66">
        <v>0</v>
      </c>
      <c r="P48" s="66">
        <v>0</v>
      </c>
      <c r="Q48" s="66">
        <v>0</v>
      </c>
    </row>
    <row r="49" spans="1:17" s="19" customFormat="1" ht="15">
      <c r="A49" s="64"/>
      <c r="B49" s="50" t="s">
        <v>89</v>
      </c>
      <c r="C49" s="66">
        <v>0</v>
      </c>
      <c r="D49" s="66">
        <v>0</v>
      </c>
      <c r="E49" s="66">
        <v>0</v>
      </c>
      <c r="F49" s="66">
        <v>0</v>
      </c>
      <c r="G49" s="66">
        <v>0</v>
      </c>
      <c r="H49" s="66">
        <v>0</v>
      </c>
      <c r="I49" s="66">
        <v>0</v>
      </c>
      <c r="J49" s="66">
        <v>0</v>
      </c>
      <c r="K49" s="66">
        <v>0</v>
      </c>
      <c r="L49" s="66">
        <v>0</v>
      </c>
      <c r="M49" s="66">
        <v>0</v>
      </c>
      <c r="N49" s="66">
        <v>0</v>
      </c>
      <c r="O49" s="66">
        <v>0</v>
      </c>
      <c r="P49" s="66">
        <v>0</v>
      </c>
      <c r="Q49" s="66">
        <v>0</v>
      </c>
    </row>
    <row r="50" spans="1:17" s="19" customFormat="1" ht="15">
      <c r="A50" s="64"/>
      <c r="B50" s="50" t="s">
        <v>90</v>
      </c>
      <c r="C50" s="66">
        <v>0</v>
      </c>
      <c r="D50" s="66">
        <v>0</v>
      </c>
      <c r="E50" s="66">
        <v>0</v>
      </c>
      <c r="F50" s="66">
        <v>0</v>
      </c>
      <c r="G50" s="66">
        <v>0</v>
      </c>
      <c r="H50" s="66">
        <v>0</v>
      </c>
      <c r="I50" s="66">
        <v>0</v>
      </c>
      <c r="J50" s="66">
        <v>0</v>
      </c>
      <c r="K50" s="66">
        <v>0</v>
      </c>
      <c r="L50" s="66">
        <v>0</v>
      </c>
      <c r="M50" s="66">
        <v>0</v>
      </c>
      <c r="N50" s="66">
        <v>0</v>
      </c>
      <c r="O50" s="66">
        <v>0</v>
      </c>
      <c r="P50" s="66">
        <v>0</v>
      </c>
      <c r="Q50" s="66">
        <v>0</v>
      </c>
    </row>
    <row r="51" spans="1:17" s="19" customFormat="1" ht="15">
      <c r="A51" s="64"/>
      <c r="B51" s="50" t="s">
        <v>91</v>
      </c>
      <c r="C51" s="66">
        <v>38</v>
      </c>
      <c r="D51" s="66">
        <v>35</v>
      </c>
      <c r="E51" s="66">
        <v>98</v>
      </c>
      <c r="F51" s="66">
        <v>6</v>
      </c>
      <c r="G51" s="66">
        <v>0</v>
      </c>
      <c r="H51" s="66">
        <v>0</v>
      </c>
      <c r="I51" s="66">
        <v>0</v>
      </c>
      <c r="J51" s="66">
        <v>0</v>
      </c>
      <c r="K51" s="66">
        <v>0</v>
      </c>
      <c r="L51" s="66">
        <v>0</v>
      </c>
      <c r="M51" s="66">
        <v>0</v>
      </c>
      <c r="N51" s="66">
        <v>0</v>
      </c>
      <c r="O51" s="66">
        <v>0</v>
      </c>
      <c r="P51" s="66">
        <v>0</v>
      </c>
      <c r="Q51" s="66">
        <v>0</v>
      </c>
    </row>
    <row r="52" spans="1:17" s="19" customFormat="1" ht="15">
      <c r="A52" s="64"/>
      <c r="B52" s="50" t="s">
        <v>92</v>
      </c>
      <c r="C52" s="66">
        <v>24</v>
      </c>
      <c r="D52" s="66">
        <v>21</v>
      </c>
      <c r="E52" s="66">
        <v>73</v>
      </c>
      <c r="F52" s="66">
        <v>4</v>
      </c>
      <c r="G52" s="66">
        <v>0</v>
      </c>
      <c r="H52" s="66">
        <v>0</v>
      </c>
      <c r="I52" s="66">
        <v>0</v>
      </c>
      <c r="J52" s="66">
        <v>0</v>
      </c>
      <c r="K52" s="66">
        <v>0</v>
      </c>
      <c r="L52" s="66">
        <v>0</v>
      </c>
      <c r="M52" s="66">
        <v>0</v>
      </c>
      <c r="N52" s="66">
        <v>0</v>
      </c>
      <c r="O52" s="66">
        <v>0</v>
      </c>
      <c r="P52" s="66">
        <v>0</v>
      </c>
      <c r="Q52" s="66">
        <v>0</v>
      </c>
    </row>
    <row r="53" spans="1:17" s="19" customFormat="1" ht="15">
      <c r="A53" s="64"/>
      <c r="B53" s="50" t="s">
        <v>93</v>
      </c>
      <c r="C53" s="66">
        <v>0</v>
      </c>
      <c r="D53" s="66">
        <v>0</v>
      </c>
      <c r="E53" s="66">
        <v>0</v>
      </c>
      <c r="F53" s="66">
        <v>0</v>
      </c>
      <c r="G53" s="66">
        <v>0</v>
      </c>
      <c r="H53" s="66">
        <v>0</v>
      </c>
      <c r="I53" s="66">
        <v>0</v>
      </c>
      <c r="J53" s="66">
        <v>0</v>
      </c>
      <c r="K53" s="66">
        <v>0</v>
      </c>
      <c r="L53" s="66">
        <v>0</v>
      </c>
      <c r="M53" s="66">
        <v>0</v>
      </c>
      <c r="N53" s="66">
        <v>0</v>
      </c>
      <c r="O53" s="66">
        <v>0</v>
      </c>
      <c r="P53" s="66">
        <v>0</v>
      </c>
      <c r="Q53" s="66">
        <v>0</v>
      </c>
    </row>
    <row r="54" spans="1:17" s="19" customFormat="1" ht="25.5">
      <c r="A54" s="64"/>
      <c r="B54" s="50" t="s">
        <v>94</v>
      </c>
      <c r="C54" s="66">
        <v>1</v>
      </c>
      <c r="D54" s="66">
        <v>0</v>
      </c>
      <c r="E54" s="66">
        <v>0</v>
      </c>
      <c r="F54" s="66">
        <v>0</v>
      </c>
      <c r="G54" s="66">
        <v>0</v>
      </c>
      <c r="H54" s="66">
        <v>0</v>
      </c>
      <c r="I54" s="66">
        <v>0</v>
      </c>
      <c r="J54" s="66">
        <v>0</v>
      </c>
      <c r="K54" s="66">
        <v>0</v>
      </c>
      <c r="L54" s="66">
        <v>0</v>
      </c>
      <c r="M54" s="66">
        <v>0</v>
      </c>
      <c r="N54" s="66">
        <v>0</v>
      </c>
      <c r="O54" s="66">
        <v>0</v>
      </c>
      <c r="P54" s="66">
        <v>0</v>
      </c>
      <c r="Q54" s="66">
        <v>0</v>
      </c>
    </row>
    <row r="55" spans="1:17" s="19" customFormat="1" ht="25.5">
      <c r="A55" s="64"/>
      <c r="B55" s="50" t="s">
        <v>95</v>
      </c>
      <c r="C55" s="66">
        <v>6</v>
      </c>
      <c r="D55" s="66">
        <v>5</v>
      </c>
      <c r="E55" s="66">
        <v>15</v>
      </c>
      <c r="F55" s="66">
        <v>1</v>
      </c>
      <c r="G55" s="66">
        <v>0</v>
      </c>
      <c r="H55" s="66">
        <v>0</v>
      </c>
      <c r="I55" s="66">
        <v>0</v>
      </c>
      <c r="J55" s="66">
        <v>0</v>
      </c>
      <c r="K55" s="66">
        <v>0</v>
      </c>
      <c r="L55" s="66">
        <v>0</v>
      </c>
      <c r="M55" s="66">
        <v>0</v>
      </c>
      <c r="N55" s="66">
        <v>0</v>
      </c>
      <c r="O55" s="66">
        <v>0</v>
      </c>
      <c r="P55" s="66">
        <v>0</v>
      </c>
      <c r="Q55" s="66">
        <v>0</v>
      </c>
    </row>
    <row r="56" spans="1:17" s="19" customFormat="1" ht="15">
      <c r="A56" s="64"/>
      <c r="B56" s="50" t="s">
        <v>96</v>
      </c>
      <c r="C56" s="66">
        <v>1</v>
      </c>
      <c r="D56" s="66">
        <v>1</v>
      </c>
      <c r="E56" s="66">
        <v>2</v>
      </c>
      <c r="F56" s="66">
        <v>0</v>
      </c>
      <c r="G56" s="66">
        <v>0</v>
      </c>
      <c r="H56" s="66">
        <v>0</v>
      </c>
      <c r="I56" s="66">
        <v>0</v>
      </c>
      <c r="J56" s="66">
        <v>0</v>
      </c>
      <c r="K56" s="66">
        <v>0</v>
      </c>
      <c r="L56" s="66">
        <v>0</v>
      </c>
      <c r="M56" s="66">
        <v>0</v>
      </c>
      <c r="N56" s="66">
        <v>0</v>
      </c>
      <c r="O56" s="66">
        <v>0</v>
      </c>
      <c r="P56" s="66">
        <v>0</v>
      </c>
      <c r="Q56" s="66">
        <v>0</v>
      </c>
    </row>
    <row r="57" spans="1:17" s="19" customFormat="1" ht="25.5">
      <c r="A57" s="64"/>
      <c r="B57" s="50" t="s">
        <v>97</v>
      </c>
      <c r="C57" s="66">
        <v>3</v>
      </c>
      <c r="D57" s="66">
        <v>3</v>
      </c>
      <c r="E57" s="66">
        <v>4</v>
      </c>
      <c r="F57" s="66">
        <v>1</v>
      </c>
      <c r="G57" s="66">
        <v>0</v>
      </c>
      <c r="H57" s="66">
        <v>0</v>
      </c>
      <c r="I57" s="66">
        <v>0</v>
      </c>
      <c r="J57" s="66">
        <v>0</v>
      </c>
      <c r="K57" s="66">
        <v>0</v>
      </c>
      <c r="L57" s="66">
        <v>0</v>
      </c>
      <c r="M57" s="66">
        <v>0</v>
      </c>
      <c r="N57" s="66">
        <v>0</v>
      </c>
      <c r="O57" s="66">
        <v>0</v>
      </c>
      <c r="P57" s="66">
        <v>0</v>
      </c>
      <c r="Q57" s="66">
        <v>0</v>
      </c>
    </row>
    <row r="58" spans="1:17" s="19" customFormat="1" ht="15">
      <c r="A58" s="64"/>
      <c r="B58" s="50" t="s">
        <v>98</v>
      </c>
      <c r="C58" s="66">
        <v>0</v>
      </c>
      <c r="D58" s="66">
        <v>0</v>
      </c>
      <c r="E58" s="66">
        <v>0</v>
      </c>
      <c r="F58" s="66">
        <v>0</v>
      </c>
      <c r="G58" s="66">
        <v>0</v>
      </c>
      <c r="H58" s="66">
        <v>0</v>
      </c>
      <c r="I58" s="66">
        <v>0</v>
      </c>
      <c r="J58" s="66">
        <v>0</v>
      </c>
      <c r="K58" s="66">
        <v>0</v>
      </c>
      <c r="L58" s="66">
        <v>0</v>
      </c>
      <c r="M58" s="66">
        <v>0</v>
      </c>
      <c r="N58" s="66">
        <v>0</v>
      </c>
      <c r="O58" s="66">
        <v>0</v>
      </c>
      <c r="P58" s="66">
        <v>0</v>
      </c>
      <c r="Q58" s="66">
        <v>0</v>
      </c>
    </row>
    <row r="59" spans="1:17" s="19" customFormat="1" ht="15.75">
      <c r="A59" s="64"/>
      <c r="B59" s="73" t="s">
        <v>99</v>
      </c>
      <c r="C59" s="70"/>
      <c r="D59" s="70"/>
      <c r="E59" s="70"/>
      <c r="F59" s="70"/>
      <c r="G59" s="70"/>
      <c r="H59" s="70"/>
      <c r="I59" s="70"/>
      <c r="J59" s="70"/>
      <c r="K59" s="70"/>
      <c r="L59" s="70"/>
      <c r="M59" s="70"/>
      <c r="N59" s="70"/>
      <c r="O59" s="70"/>
      <c r="P59" s="70"/>
      <c r="Q59" s="70"/>
    </row>
    <row r="60" spans="1:17" s="19" customFormat="1" ht="25.5">
      <c r="A60" s="64"/>
      <c r="B60" s="50" t="s">
        <v>100</v>
      </c>
      <c r="C60" s="66">
        <v>0</v>
      </c>
      <c r="D60" s="66">
        <v>0</v>
      </c>
      <c r="E60" s="66">
        <v>0</v>
      </c>
      <c r="F60" s="66">
        <v>0</v>
      </c>
      <c r="G60" s="66">
        <v>0</v>
      </c>
      <c r="H60" s="66">
        <v>0</v>
      </c>
      <c r="I60" s="66">
        <v>0</v>
      </c>
      <c r="J60" s="66">
        <v>0</v>
      </c>
      <c r="K60" s="66">
        <v>0</v>
      </c>
      <c r="L60" s="66">
        <v>0</v>
      </c>
      <c r="M60" s="66">
        <v>0</v>
      </c>
      <c r="N60" s="66">
        <v>0</v>
      </c>
      <c r="O60" s="66">
        <v>0</v>
      </c>
      <c r="P60" s="66">
        <v>0</v>
      </c>
      <c r="Q60" s="66">
        <v>0</v>
      </c>
    </row>
    <row r="61" spans="1:17" s="19" customFormat="1" ht="25.5">
      <c r="A61" s="64"/>
      <c r="B61" s="50" t="s">
        <v>101</v>
      </c>
      <c r="C61" s="66">
        <v>0</v>
      </c>
      <c r="D61" s="66">
        <v>0</v>
      </c>
      <c r="E61" s="66">
        <v>0</v>
      </c>
      <c r="F61" s="66">
        <v>0</v>
      </c>
      <c r="G61" s="66">
        <v>0</v>
      </c>
      <c r="H61" s="66">
        <v>0</v>
      </c>
      <c r="I61" s="66">
        <v>0</v>
      </c>
      <c r="J61" s="66">
        <v>0</v>
      </c>
      <c r="K61" s="66">
        <v>0</v>
      </c>
      <c r="L61" s="66">
        <v>0</v>
      </c>
      <c r="M61" s="66">
        <v>0</v>
      </c>
      <c r="N61" s="66">
        <v>0</v>
      </c>
      <c r="O61" s="66">
        <v>0</v>
      </c>
      <c r="P61" s="66">
        <v>0</v>
      </c>
      <c r="Q61" s="66">
        <v>0</v>
      </c>
    </row>
    <row r="62" spans="1:17" s="19" customFormat="1" ht="25.5">
      <c r="A62" s="64"/>
      <c r="B62" s="50" t="s">
        <v>102</v>
      </c>
      <c r="C62" s="66">
        <v>0</v>
      </c>
      <c r="D62" s="66">
        <v>0</v>
      </c>
      <c r="E62" s="66">
        <v>0</v>
      </c>
      <c r="F62" s="66">
        <v>0</v>
      </c>
      <c r="G62" s="66">
        <v>0</v>
      </c>
      <c r="H62" s="66">
        <v>0</v>
      </c>
      <c r="I62" s="66">
        <v>0</v>
      </c>
      <c r="J62" s="66">
        <v>0</v>
      </c>
      <c r="K62" s="66">
        <v>0</v>
      </c>
      <c r="L62" s="66">
        <v>0</v>
      </c>
      <c r="M62" s="66">
        <v>0</v>
      </c>
      <c r="N62" s="66">
        <v>0</v>
      </c>
      <c r="O62" s="66">
        <v>0</v>
      </c>
      <c r="P62" s="66">
        <v>0</v>
      </c>
      <c r="Q62" s="66">
        <v>0</v>
      </c>
    </row>
    <row r="63" spans="1:17" s="19" customFormat="1" ht="25.5">
      <c r="A63" s="64"/>
      <c r="B63" s="50" t="s">
        <v>103</v>
      </c>
      <c r="C63" s="66">
        <v>2</v>
      </c>
      <c r="D63" s="66">
        <v>1</v>
      </c>
      <c r="E63" s="66">
        <v>1</v>
      </c>
      <c r="F63" s="66">
        <v>0</v>
      </c>
      <c r="G63" s="66">
        <v>0</v>
      </c>
      <c r="H63" s="66">
        <v>0</v>
      </c>
      <c r="I63" s="66">
        <v>0</v>
      </c>
      <c r="J63" s="66">
        <v>0</v>
      </c>
      <c r="K63" s="66">
        <v>0</v>
      </c>
      <c r="L63" s="66">
        <v>0</v>
      </c>
      <c r="M63" s="66">
        <v>0</v>
      </c>
      <c r="N63" s="66">
        <v>0</v>
      </c>
      <c r="O63" s="66">
        <v>0</v>
      </c>
      <c r="P63" s="66">
        <v>0</v>
      </c>
      <c r="Q63" s="66">
        <v>0</v>
      </c>
    </row>
    <row r="64" spans="1:17" s="19" customFormat="1" ht="25.5">
      <c r="A64" s="64"/>
      <c r="B64" s="50" t="s">
        <v>104</v>
      </c>
      <c r="C64" s="66">
        <v>3</v>
      </c>
      <c r="D64" s="66">
        <v>3</v>
      </c>
      <c r="E64" s="66">
        <v>8</v>
      </c>
      <c r="F64" s="66">
        <v>1</v>
      </c>
      <c r="G64" s="66">
        <v>0</v>
      </c>
      <c r="H64" s="66">
        <v>0</v>
      </c>
      <c r="I64" s="66">
        <v>0</v>
      </c>
      <c r="J64" s="66">
        <v>0</v>
      </c>
      <c r="K64" s="66">
        <v>0</v>
      </c>
      <c r="L64" s="66">
        <v>0</v>
      </c>
      <c r="M64" s="66">
        <v>0</v>
      </c>
      <c r="N64" s="66">
        <v>0</v>
      </c>
      <c r="O64" s="66">
        <v>0</v>
      </c>
      <c r="P64" s="66">
        <v>0</v>
      </c>
      <c r="Q64" s="66">
        <v>0</v>
      </c>
    </row>
    <row r="65" spans="1:17" s="19" customFormat="1" ht="25.5">
      <c r="A65" s="64"/>
      <c r="B65" s="50" t="s">
        <v>105</v>
      </c>
      <c r="C65" s="66">
        <v>0</v>
      </c>
      <c r="D65" s="66">
        <v>0</v>
      </c>
      <c r="E65" s="66">
        <v>0</v>
      </c>
      <c r="F65" s="66">
        <v>0</v>
      </c>
      <c r="G65" s="66">
        <v>0</v>
      </c>
      <c r="H65" s="66">
        <v>0</v>
      </c>
      <c r="I65" s="66">
        <v>0</v>
      </c>
      <c r="J65" s="66">
        <v>0</v>
      </c>
      <c r="K65" s="66">
        <v>0</v>
      </c>
      <c r="L65" s="66">
        <v>0</v>
      </c>
      <c r="M65" s="66">
        <v>0</v>
      </c>
      <c r="N65" s="66">
        <v>0</v>
      </c>
      <c r="O65" s="66">
        <v>0</v>
      </c>
      <c r="P65" s="66">
        <v>0</v>
      </c>
      <c r="Q65" s="66">
        <v>0</v>
      </c>
    </row>
    <row r="66" spans="1:17" s="19" customFormat="1" ht="15">
      <c r="A66" s="64"/>
      <c r="B66" s="50" t="s">
        <v>106</v>
      </c>
      <c r="C66" s="66">
        <v>14</v>
      </c>
      <c r="D66" s="66">
        <v>10</v>
      </c>
      <c r="E66" s="66">
        <v>28</v>
      </c>
      <c r="F66" s="66">
        <v>2</v>
      </c>
      <c r="G66" s="66">
        <v>0</v>
      </c>
      <c r="H66" s="66">
        <v>0</v>
      </c>
      <c r="I66" s="66">
        <v>0</v>
      </c>
      <c r="J66" s="66">
        <v>0</v>
      </c>
      <c r="K66" s="66">
        <v>0</v>
      </c>
      <c r="L66" s="66">
        <v>0</v>
      </c>
      <c r="M66" s="66">
        <v>0</v>
      </c>
      <c r="N66" s="66">
        <v>0</v>
      </c>
      <c r="O66" s="66">
        <v>0</v>
      </c>
      <c r="P66" s="66">
        <v>0</v>
      </c>
      <c r="Q66" s="66">
        <v>0</v>
      </c>
    </row>
    <row r="67" spans="1:17" s="19" customFormat="1" ht="15">
      <c r="A67" s="64"/>
      <c r="B67" s="50" t="s">
        <v>107</v>
      </c>
      <c r="C67" s="66">
        <v>0</v>
      </c>
      <c r="D67" s="66">
        <v>0</v>
      </c>
      <c r="E67" s="66">
        <v>0</v>
      </c>
      <c r="F67" s="66">
        <v>0</v>
      </c>
      <c r="G67" s="66">
        <v>0</v>
      </c>
      <c r="H67" s="66">
        <v>0</v>
      </c>
      <c r="I67" s="66">
        <v>0</v>
      </c>
      <c r="J67" s="66">
        <v>0</v>
      </c>
      <c r="K67" s="66">
        <v>0</v>
      </c>
      <c r="L67" s="66">
        <v>0</v>
      </c>
      <c r="M67" s="66">
        <v>0</v>
      </c>
      <c r="N67" s="66">
        <v>0</v>
      </c>
      <c r="O67" s="66">
        <v>0</v>
      </c>
      <c r="P67" s="66">
        <v>0</v>
      </c>
      <c r="Q67" s="66">
        <v>0</v>
      </c>
    </row>
    <row r="68" spans="1:17" s="19" customFormat="1" ht="15">
      <c r="A68" s="64"/>
      <c r="B68" s="50" t="s">
        <v>108</v>
      </c>
      <c r="C68" s="66">
        <v>0</v>
      </c>
      <c r="D68" s="66">
        <v>0</v>
      </c>
      <c r="E68" s="66">
        <v>0</v>
      </c>
      <c r="F68" s="66">
        <v>0</v>
      </c>
      <c r="G68" s="66">
        <v>0</v>
      </c>
      <c r="H68" s="66">
        <v>0</v>
      </c>
      <c r="I68" s="66">
        <v>0</v>
      </c>
      <c r="J68" s="66">
        <v>0</v>
      </c>
      <c r="K68" s="66">
        <v>0</v>
      </c>
      <c r="L68" s="66">
        <v>0</v>
      </c>
      <c r="M68" s="66">
        <v>0</v>
      </c>
      <c r="N68" s="66">
        <v>0</v>
      </c>
      <c r="O68" s="66">
        <v>0</v>
      </c>
      <c r="P68" s="66">
        <v>0</v>
      </c>
      <c r="Q68" s="66">
        <v>0</v>
      </c>
    </row>
    <row r="69" spans="1:17" s="19" customFormat="1" ht="15">
      <c r="A69" s="64"/>
      <c r="B69" s="50" t="s">
        <v>109</v>
      </c>
      <c r="C69" s="66">
        <v>8</v>
      </c>
      <c r="D69" s="66">
        <v>0</v>
      </c>
      <c r="E69" s="66">
        <v>0</v>
      </c>
      <c r="F69" s="66">
        <v>0</v>
      </c>
      <c r="G69" s="66">
        <v>0</v>
      </c>
      <c r="H69" s="66">
        <v>0</v>
      </c>
      <c r="I69" s="66">
        <v>0</v>
      </c>
      <c r="J69" s="66">
        <v>0</v>
      </c>
      <c r="K69" s="66">
        <v>0</v>
      </c>
      <c r="L69" s="66">
        <v>0</v>
      </c>
      <c r="M69" s="66">
        <v>0</v>
      </c>
      <c r="N69" s="66">
        <v>0</v>
      </c>
      <c r="O69" s="66">
        <v>0</v>
      </c>
      <c r="P69" s="66">
        <v>0</v>
      </c>
      <c r="Q69" s="66">
        <v>0</v>
      </c>
    </row>
    <row r="70" spans="1:17" s="19" customFormat="1" ht="15">
      <c r="A70" s="64"/>
      <c r="B70" s="50" t="s">
        <v>110</v>
      </c>
      <c r="C70" s="66">
        <v>0</v>
      </c>
      <c r="D70" s="66">
        <v>0</v>
      </c>
      <c r="E70" s="66">
        <v>0</v>
      </c>
      <c r="F70" s="66">
        <v>0</v>
      </c>
      <c r="G70" s="66">
        <v>0</v>
      </c>
      <c r="H70" s="66">
        <v>0</v>
      </c>
      <c r="I70" s="66">
        <v>0</v>
      </c>
      <c r="J70" s="66">
        <v>0</v>
      </c>
      <c r="K70" s="66">
        <v>0</v>
      </c>
      <c r="L70" s="66">
        <v>0</v>
      </c>
      <c r="M70" s="66">
        <v>0</v>
      </c>
      <c r="N70" s="66">
        <v>0</v>
      </c>
      <c r="O70" s="66">
        <v>0</v>
      </c>
      <c r="P70" s="66">
        <v>0</v>
      </c>
      <c r="Q70" s="66">
        <v>0</v>
      </c>
    </row>
    <row r="71" spans="1:17" s="19" customFormat="1" ht="25.5">
      <c r="A71" s="64"/>
      <c r="B71" s="50" t="s">
        <v>111</v>
      </c>
      <c r="C71" s="66">
        <v>9</v>
      </c>
      <c r="D71" s="66">
        <v>8</v>
      </c>
      <c r="E71" s="66">
        <v>16</v>
      </c>
      <c r="F71" s="66">
        <v>0</v>
      </c>
      <c r="G71" s="66">
        <v>0</v>
      </c>
      <c r="H71" s="66">
        <v>0</v>
      </c>
      <c r="I71" s="66">
        <v>0</v>
      </c>
      <c r="J71" s="66">
        <v>0</v>
      </c>
      <c r="K71" s="66">
        <v>0</v>
      </c>
      <c r="L71" s="66">
        <v>0</v>
      </c>
      <c r="M71" s="66">
        <v>0</v>
      </c>
      <c r="N71" s="66">
        <v>0</v>
      </c>
      <c r="O71" s="66">
        <v>0</v>
      </c>
      <c r="P71" s="66">
        <v>0</v>
      </c>
      <c r="Q71" s="66">
        <v>0</v>
      </c>
    </row>
    <row r="72" spans="1:17" s="19" customFormat="1" ht="25.5">
      <c r="A72" s="64"/>
      <c r="B72" s="50" t="s">
        <v>112</v>
      </c>
      <c r="C72" s="66">
        <v>0</v>
      </c>
      <c r="D72" s="66">
        <v>0</v>
      </c>
      <c r="E72" s="66">
        <v>0</v>
      </c>
      <c r="F72" s="66">
        <v>0</v>
      </c>
      <c r="G72" s="66">
        <v>0</v>
      </c>
      <c r="H72" s="66">
        <v>0</v>
      </c>
      <c r="I72" s="66">
        <v>0</v>
      </c>
      <c r="J72" s="66">
        <v>0</v>
      </c>
      <c r="K72" s="66">
        <v>0</v>
      </c>
      <c r="L72" s="66">
        <v>0</v>
      </c>
      <c r="M72" s="66">
        <v>0</v>
      </c>
      <c r="N72" s="66">
        <v>0</v>
      </c>
      <c r="O72" s="66">
        <v>0</v>
      </c>
      <c r="P72" s="66">
        <v>0</v>
      </c>
      <c r="Q72" s="66">
        <v>0</v>
      </c>
    </row>
    <row r="73" spans="1:17" s="19" customFormat="1" ht="15">
      <c r="A73" s="64"/>
      <c r="B73" s="50" t="s">
        <v>113</v>
      </c>
      <c r="C73" s="66">
        <v>39</v>
      </c>
      <c r="D73" s="66">
        <v>32</v>
      </c>
      <c r="E73" s="66">
        <v>94</v>
      </c>
      <c r="F73" s="66">
        <v>2</v>
      </c>
      <c r="G73" s="66">
        <v>0</v>
      </c>
      <c r="H73" s="66">
        <v>0</v>
      </c>
      <c r="I73" s="66">
        <v>0</v>
      </c>
      <c r="J73" s="66">
        <v>0</v>
      </c>
      <c r="K73" s="66">
        <v>0</v>
      </c>
      <c r="L73" s="66">
        <v>0</v>
      </c>
      <c r="M73" s="66">
        <v>0</v>
      </c>
      <c r="N73" s="66">
        <v>0</v>
      </c>
      <c r="O73" s="66">
        <v>0</v>
      </c>
      <c r="P73" s="66">
        <v>0</v>
      </c>
      <c r="Q73" s="66">
        <v>0</v>
      </c>
    </row>
    <row r="74" spans="1:17" s="19" customFormat="1" ht="15">
      <c r="A74" s="64"/>
      <c r="B74" s="50" t="s">
        <v>114</v>
      </c>
      <c r="C74" s="66">
        <v>0</v>
      </c>
      <c r="D74" s="66">
        <v>0</v>
      </c>
      <c r="E74" s="66">
        <v>0</v>
      </c>
      <c r="F74" s="66">
        <v>0</v>
      </c>
      <c r="G74" s="66">
        <v>0</v>
      </c>
      <c r="H74" s="66">
        <v>0</v>
      </c>
      <c r="I74" s="66">
        <v>0</v>
      </c>
      <c r="J74" s="66">
        <v>0</v>
      </c>
      <c r="K74" s="66">
        <v>0</v>
      </c>
      <c r="L74" s="66">
        <v>0</v>
      </c>
      <c r="M74" s="66">
        <v>0</v>
      </c>
      <c r="N74" s="66">
        <v>0</v>
      </c>
      <c r="O74" s="66">
        <v>0</v>
      </c>
      <c r="P74" s="66">
        <v>0</v>
      </c>
      <c r="Q74" s="66">
        <v>0</v>
      </c>
    </row>
    <row r="75" spans="1:17" s="19" customFormat="1" ht="15">
      <c r="A75" s="64"/>
      <c r="B75" s="50" t="s">
        <v>115</v>
      </c>
      <c r="C75" s="66">
        <v>0</v>
      </c>
      <c r="D75" s="66">
        <v>0</v>
      </c>
      <c r="E75" s="66">
        <v>0</v>
      </c>
      <c r="F75" s="66">
        <v>0</v>
      </c>
      <c r="G75" s="66">
        <v>0</v>
      </c>
      <c r="H75" s="66">
        <v>0</v>
      </c>
      <c r="I75" s="66">
        <v>0</v>
      </c>
      <c r="J75" s="66">
        <v>0</v>
      </c>
      <c r="K75" s="66">
        <v>0</v>
      </c>
      <c r="L75" s="66">
        <v>0</v>
      </c>
      <c r="M75" s="66">
        <v>0</v>
      </c>
      <c r="N75" s="66">
        <v>0</v>
      </c>
      <c r="O75" s="66">
        <v>0</v>
      </c>
      <c r="P75" s="66">
        <v>0</v>
      </c>
      <c r="Q75" s="66">
        <v>0</v>
      </c>
    </row>
    <row r="76" spans="1:17" s="19" customFormat="1" ht="15">
      <c r="A76" s="64"/>
      <c r="B76" s="50" t="s">
        <v>116</v>
      </c>
      <c r="C76" s="66">
        <v>6</v>
      </c>
      <c r="D76" s="66">
        <v>1</v>
      </c>
      <c r="E76" s="66">
        <v>1</v>
      </c>
      <c r="F76" s="66">
        <v>0</v>
      </c>
      <c r="G76" s="66">
        <v>0</v>
      </c>
      <c r="H76" s="66">
        <v>0</v>
      </c>
      <c r="I76" s="66">
        <v>0</v>
      </c>
      <c r="J76" s="66">
        <v>0</v>
      </c>
      <c r="K76" s="66">
        <v>0</v>
      </c>
      <c r="L76" s="66">
        <v>0</v>
      </c>
      <c r="M76" s="66">
        <v>0</v>
      </c>
      <c r="N76" s="66">
        <v>0</v>
      </c>
      <c r="O76" s="66">
        <v>0</v>
      </c>
      <c r="P76" s="66">
        <v>0</v>
      </c>
      <c r="Q76" s="66">
        <v>0</v>
      </c>
    </row>
    <row r="77" spans="1:17" s="19" customFormat="1" ht="25.5">
      <c r="A77" s="64"/>
      <c r="B77" s="50" t="s">
        <v>117</v>
      </c>
      <c r="C77" s="66">
        <v>0</v>
      </c>
      <c r="D77" s="66">
        <v>0</v>
      </c>
      <c r="E77" s="66">
        <v>0</v>
      </c>
      <c r="F77" s="66">
        <v>0</v>
      </c>
      <c r="G77" s="66">
        <v>0</v>
      </c>
      <c r="H77" s="66">
        <v>0</v>
      </c>
      <c r="I77" s="66">
        <v>0</v>
      </c>
      <c r="J77" s="66">
        <v>0</v>
      </c>
      <c r="K77" s="66">
        <v>0</v>
      </c>
      <c r="L77" s="66">
        <v>0</v>
      </c>
      <c r="M77" s="66">
        <v>0</v>
      </c>
      <c r="N77" s="66">
        <v>0</v>
      </c>
      <c r="O77" s="66">
        <v>0</v>
      </c>
      <c r="P77" s="66">
        <v>0</v>
      </c>
      <c r="Q77" s="66">
        <v>0</v>
      </c>
    </row>
    <row r="78" spans="1:17" s="19" customFormat="1" ht="25.5">
      <c r="A78" s="64"/>
      <c r="B78" s="50" t="s">
        <v>118</v>
      </c>
      <c r="C78" s="66">
        <v>2</v>
      </c>
      <c r="D78" s="66">
        <v>2</v>
      </c>
      <c r="E78" s="66">
        <v>31</v>
      </c>
      <c r="F78" s="66">
        <v>2</v>
      </c>
      <c r="G78" s="66">
        <v>0</v>
      </c>
      <c r="H78" s="66">
        <v>0</v>
      </c>
      <c r="I78" s="66">
        <v>0</v>
      </c>
      <c r="J78" s="66">
        <v>0</v>
      </c>
      <c r="K78" s="66">
        <v>0</v>
      </c>
      <c r="L78" s="66">
        <v>0</v>
      </c>
      <c r="M78" s="66">
        <v>0</v>
      </c>
      <c r="N78" s="66">
        <v>0</v>
      </c>
      <c r="O78" s="66">
        <v>0</v>
      </c>
      <c r="P78" s="66">
        <v>0</v>
      </c>
      <c r="Q78" s="66">
        <v>0</v>
      </c>
    </row>
    <row r="79" spans="1:17" s="19" customFormat="1" ht="25.5">
      <c r="A79" s="64"/>
      <c r="B79" s="50" t="s">
        <v>119</v>
      </c>
      <c r="C79" s="66">
        <v>54</v>
      </c>
      <c r="D79" s="66">
        <v>45</v>
      </c>
      <c r="E79" s="66">
        <v>112</v>
      </c>
      <c r="F79" s="66">
        <v>6</v>
      </c>
      <c r="G79" s="66">
        <v>1</v>
      </c>
      <c r="H79" s="66">
        <v>0</v>
      </c>
      <c r="I79" s="66">
        <v>0</v>
      </c>
      <c r="J79" s="66">
        <v>0</v>
      </c>
      <c r="K79" s="66">
        <v>0</v>
      </c>
      <c r="L79" s="66">
        <v>0</v>
      </c>
      <c r="M79" s="66">
        <v>0</v>
      </c>
      <c r="N79" s="66">
        <v>0</v>
      </c>
      <c r="O79" s="66">
        <v>0</v>
      </c>
      <c r="P79" s="66">
        <v>0</v>
      </c>
      <c r="Q79" s="66">
        <v>0</v>
      </c>
    </row>
    <row r="80" spans="1:17" s="19" customFormat="1" ht="15">
      <c r="A80" s="64"/>
      <c r="B80" s="50" t="s">
        <v>120</v>
      </c>
      <c r="C80" s="66">
        <v>16</v>
      </c>
      <c r="D80" s="66">
        <v>11</v>
      </c>
      <c r="E80" s="66">
        <v>15</v>
      </c>
      <c r="F80" s="66">
        <v>0</v>
      </c>
      <c r="G80" s="66">
        <v>0</v>
      </c>
      <c r="H80" s="66">
        <v>0</v>
      </c>
      <c r="I80" s="66">
        <v>0</v>
      </c>
      <c r="J80" s="66">
        <v>0</v>
      </c>
      <c r="K80" s="66">
        <v>0</v>
      </c>
      <c r="L80" s="66">
        <v>0</v>
      </c>
      <c r="M80" s="66">
        <v>0</v>
      </c>
      <c r="N80" s="66">
        <v>0</v>
      </c>
      <c r="O80" s="66">
        <v>0</v>
      </c>
      <c r="P80" s="66">
        <v>0</v>
      </c>
      <c r="Q80" s="66">
        <v>0</v>
      </c>
    </row>
    <row r="81" spans="1:17" s="19" customFormat="1" ht="15">
      <c r="A81" s="64"/>
      <c r="B81" s="50" t="s">
        <v>121</v>
      </c>
      <c r="C81" s="66">
        <v>9</v>
      </c>
      <c r="D81" s="66">
        <v>5</v>
      </c>
      <c r="E81" s="66">
        <v>7</v>
      </c>
      <c r="F81" s="66">
        <v>0</v>
      </c>
      <c r="G81" s="66">
        <v>0</v>
      </c>
      <c r="H81" s="66">
        <v>0</v>
      </c>
      <c r="I81" s="66">
        <v>0</v>
      </c>
      <c r="J81" s="66">
        <v>0</v>
      </c>
      <c r="K81" s="66">
        <v>0</v>
      </c>
      <c r="L81" s="66">
        <v>0</v>
      </c>
      <c r="M81" s="66">
        <v>0</v>
      </c>
      <c r="N81" s="66">
        <v>0</v>
      </c>
      <c r="O81" s="66">
        <v>0</v>
      </c>
      <c r="P81" s="66">
        <v>0</v>
      </c>
      <c r="Q81" s="66">
        <v>0</v>
      </c>
    </row>
    <row r="82" spans="1:17" s="19" customFormat="1" ht="25.5">
      <c r="A82" s="64"/>
      <c r="B82" s="50" t="s">
        <v>122</v>
      </c>
      <c r="C82" s="66">
        <v>0</v>
      </c>
      <c r="D82" s="66">
        <v>0</v>
      </c>
      <c r="E82" s="66">
        <v>0</v>
      </c>
      <c r="F82" s="66">
        <v>0</v>
      </c>
      <c r="G82" s="66">
        <v>0</v>
      </c>
      <c r="H82" s="66">
        <v>0</v>
      </c>
      <c r="I82" s="66">
        <v>0</v>
      </c>
      <c r="J82" s="66">
        <v>0</v>
      </c>
      <c r="K82" s="66">
        <v>0</v>
      </c>
      <c r="L82" s="66">
        <v>0</v>
      </c>
      <c r="M82" s="66">
        <v>0</v>
      </c>
      <c r="N82" s="66">
        <v>0</v>
      </c>
      <c r="O82" s="66">
        <v>0</v>
      </c>
      <c r="P82" s="66">
        <v>0</v>
      </c>
      <c r="Q82" s="66">
        <v>0</v>
      </c>
    </row>
    <row r="83" spans="1:17" s="19" customFormat="1" ht="25.5">
      <c r="A83" s="64"/>
      <c r="B83" s="50" t="s">
        <v>123</v>
      </c>
      <c r="C83" s="66">
        <v>1</v>
      </c>
      <c r="D83" s="66">
        <v>1</v>
      </c>
      <c r="E83" s="66">
        <v>1</v>
      </c>
      <c r="F83" s="66">
        <v>0</v>
      </c>
      <c r="G83" s="66">
        <v>0</v>
      </c>
      <c r="H83" s="66">
        <v>0</v>
      </c>
      <c r="I83" s="66">
        <v>0</v>
      </c>
      <c r="J83" s="66">
        <v>0</v>
      </c>
      <c r="K83" s="66">
        <v>0</v>
      </c>
      <c r="L83" s="66">
        <v>0</v>
      </c>
      <c r="M83" s="66">
        <v>0</v>
      </c>
      <c r="N83" s="66">
        <v>0</v>
      </c>
      <c r="O83" s="66">
        <v>0</v>
      </c>
      <c r="P83" s="66">
        <v>0</v>
      </c>
      <c r="Q83" s="66">
        <v>0</v>
      </c>
    </row>
    <row r="84" spans="1:17" s="19" customFormat="1" ht="15">
      <c r="A84" s="64"/>
      <c r="B84" s="50" t="s">
        <v>124</v>
      </c>
      <c r="C84" s="66">
        <v>0</v>
      </c>
      <c r="D84" s="66">
        <v>0</v>
      </c>
      <c r="E84" s="66">
        <v>0</v>
      </c>
      <c r="F84" s="66">
        <v>0</v>
      </c>
      <c r="G84" s="66">
        <v>0</v>
      </c>
      <c r="H84" s="66">
        <v>0</v>
      </c>
      <c r="I84" s="66">
        <v>0</v>
      </c>
      <c r="J84" s="66">
        <v>0</v>
      </c>
      <c r="K84" s="66">
        <v>0</v>
      </c>
      <c r="L84" s="66">
        <v>0</v>
      </c>
      <c r="M84" s="66">
        <v>0</v>
      </c>
      <c r="N84" s="66">
        <v>0</v>
      </c>
      <c r="O84" s="66">
        <v>0</v>
      </c>
      <c r="P84" s="66">
        <v>0</v>
      </c>
      <c r="Q84" s="66">
        <v>0</v>
      </c>
    </row>
    <row r="85" spans="1:17" s="19" customFormat="1" ht="25.5">
      <c r="A85" s="64"/>
      <c r="B85" s="50" t="s">
        <v>125</v>
      </c>
      <c r="C85" s="66">
        <v>1</v>
      </c>
      <c r="D85" s="66">
        <v>1</v>
      </c>
      <c r="E85" s="66">
        <v>1</v>
      </c>
      <c r="F85" s="66">
        <v>0</v>
      </c>
      <c r="G85" s="66">
        <v>0</v>
      </c>
      <c r="H85" s="66">
        <v>0</v>
      </c>
      <c r="I85" s="66">
        <v>0</v>
      </c>
      <c r="J85" s="66">
        <v>0</v>
      </c>
      <c r="K85" s="66">
        <v>0</v>
      </c>
      <c r="L85" s="66">
        <v>0</v>
      </c>
      <c r="M85" s="66">
        <v>0</v>
      </c>
      <c r="N85" s="66">
        <v>0</v>
      </c>
      <c r="O85" s="66">
        <v>0</v>
      </c>
      <c r="P85" s="66">
        <v>0</v>
      </c>
      <c r="Q85" s="66">
        <v>0</v>
      </c>
    </row>
    <row r="86" spans="1:17" s="19" customFormat="1" ht="15">
      <c r="A86" s="64"/>
      <c r="B86" s="50" t="s">
        <v>126</v>
      </c>
      <c r="C86" s="66">
        <v>0</v>
      </c>
      <c r="D86" s="66">
        <v>0</v>
      </c>
      <c r="E86" s="66">
        <v>0</v>
      </c>
      <c r="F86" s="66">
        <v>0</v>
      </c>
      <c r="G86" s="66">
        <v>0</v>
      </c>
      <c r="H86" s="66">
        <v>0</v>
      </c>
      <c r="I86" s="66">
        <v>0</v>
      </c>
      <c r="J86" s="66">
        <v>0</v>
      </c>
      <c r="K86" s="66">
        <v>0</v>
      </c>
      <c r="L86" s="66">
        <v>0</v>
      </c>
      <c r="M86" s="66">
        <v>0</v>
      </c>
      <c r="N86" s="66">
        <v>0</v>
      </c>
      <c r="O86" s="66">
        <v>0</v>
      </c>
      <c r="P86" s="66">
        <v>0</v>
      </c>
      <c r="Q86" s="66">
        <v>0</v>
      </c>
    </row>
    <row r="87" spans="1:17" s="19" customFormat="1" ht="25.5">
      <c r="A87" s="64"/>
      <c r="B87" s="50" t="s">
        <v>127</v>
      </c>
      <c r="C87" s="66">
        <v>0</v>
      </c>
      <c r="D87" s="66">
        <v>0</v>
      </c>
      <c r="E87" s="66">
        <v>0</v>
      </c>
      <c r="F87" s="66">
        <v>0</v>
      </c>
      <c r="G87" s="66">
        <v>0</v>
      </c>
      <c r="H87" s="66">
        <v>0</v>
      </c>
      <c r="I87" s="66">
        <v>0</v>
      </c>
      <c r="J87" s="66">
        <v>0</v>
      </c>
      <c r="K87" s="66">
        <v>0</v>
      </c>
      <c r="L87" s="66">
        <v>0</v>
      </c>
      <c r="M87" s="66">
        <v>0</v>
      </c>
      <c r="N87" s="66">
        <v>0</v>
      </c>
      <c r="O87" s="66">
        <v>0</v>
      </c>
      <c r="P87" s="66">
        <v>0</v>
      </c>
      <c r="Q87" s="66">
        <v>0</v>
      </c>
    </row>
    <row r="88" spans="1:17" s="19" customFormat="1" ht="25.5">
      <c r="A88" s="64"/>
      <c r="B88" s="50" t="s">
        <v>128</v>
      </c>
      <c r="C88" s="66">
        <v>2</v>
      </c>
      <c r="D88" s="66">
        <v>2</v>
      </c>
      <c r="E88" s="66">
        <v>2</v>
      </c>
      <c r="F88" s="66">
        <v>0</v>
      </c>
      <c r="G88" s="66">
        <v>0</v>
      </c>
      <c r="H88" s="66">
        <v>0</v>
      </c>
      <c r="I88" s="66">
        <v>0</v>
      </c>
      <c r="J88" s="66">
        <v>0</v>
      </c>
      <c r="K88" s="66">
        <v>0</v>
      </c>
      <c r="L88" s="66">
        <v>0</v>
      </c>
      <c r="M88" s="66">
        <v>0</v>
      </c>
      <c r="N88" s="66">
        <v>0</v>
      </c>
      <c r="O88" s="66">
        <v>0</v>
      </c>
      <c r="P88" s="66">
        <v>0</v>
      </c>
      <c r="Q88" s="66">
        <v>0</v>
      </c>
    </row>
    <row r="89" spans="1:17" s="19" customFormat="1" ht="15">
      <c r="A89" s="64"/>
      <c r="B89" s="50" t="s">
        <v>129</v>
      </c>
      <c r="C89" s="66">
        <v>0</v>
      </c>
      <c r="D89" s="66">
        <v>0</v>
      </c>
      <c r="E89" s="66">
        <v>0</v>
      </c>
      <c r="F89" s="66">
        <v>0</v>
      </c>
      <c r="G89" s="66">
        <v>0</v>
      </c>
      <c r="H89" s="66">
        <v>0</v>
      </c>
      <c r="I89" s="66">
        <v>0</v>
      </c>
      <c r="J89" s="66">
        <v>0</v>
      </c>
      <c r="K89" s="66">
        <v>0</v>
      </c>
      <c r="L89" s="66">
        <v>0</v>
      </c>
      <c r="M89" s="66">
        <v>0</v>
      </c>
      <c r="N89" s="66">
        <v>0</v>
      </c>
      <c r="O89" s="66">
        <v>0</v>
      </c>
      <c r="P89" s="66">
        <v>0</v>
      </c>
      <c r="Q89" s="66">
        <v>0</v>
      </c>
    </row>
    <row r="90" spans="1:17" s="19" customFormat="1" ht="15">
      <c r="A90" s="64"/>
      <c r="B90" s="50" t="s">
        <v>130</v>
      </c>
      <c r="C90" s="66">
        <v>0</v>
      </c>
      <c r="D90" s="66">
        <v>0</v>
      </c>
      <c r="E90" s="66">
        <v>0</v>
      </c>
      <c r="F90" s="66">
        <v>0</v>
      </c>
      <c r="G90" s="66">
        <v>0</v>
      </c>
      <c r="H90" s="66">
        <v>0</v>
      </c>
      <c r="I90" s="66">
        <v>0</v>
      </c>
      <c r="J90" s="66">
        <v>0</v>
      </c>
      <c r="K90" s="66">
        <v>0</v>
      </c>
      <c r="L90" s="66">
        <v>0</v>
      </c>
      <c r="M90" s="66">
        <v>0</v>
      </c>
      <c r="N90" s="66">
        <v>0</v>
      </c>
      <c r="O90" s="66">
        <v>0</v>
      </c>
      <c r="P90" s="66">
        <v>0</v>
      </c>
      <c r="Q90" s="66">
        <v>0</v>
      </c>
    </row>
    <row r="91" spans="1:17" s="19" customFormat="1" ht="15">
      <c r="A91" s="64"/>
      <c r="B91" s="50" t="s">
        <v>131</v>
      </c>
      <c r="C91" s="66">
        <v>0</v>
      </c>
      <c r="D91" s="66">
        <v>0</v>
      </c>
      <c r="E91" s="66">
        <v>0</v>
      </c>
      <c r="F91" s="66">
        <v>0</v>
      </c>
      <c r="G91" s="66">
        <v>0</v>
      </c>
      <c r="H91" s="66">
        <v>0</v>
      </c>
      <c r="I91" s="66">
        <v>0</v>
      </c>
      <c r="J91" s="66">
        <v>0</v>
      </c>
      <c r="K91" s="66">
        <v>0</v>
      </c>
      <c r="L91" s="66">
        <v>0</v>
      </c>
      <c r="M91" s="66">
        <v>0</v>
      </c>
      <c r="N91" s="66">
        <v>0</v>
      </c>
      <c r="O91" s="66">
        <v>0</v>
      </c>
      <c r="P91" s="66">
        <v>0</v>
      </c>
      <c r="Q91" s="66">
        <v>0</v>
      </c>
    </row>
    <row r="92" spans="1:17" s="19" customFormat="1" ht="15">
      <c r="A92" s="64"/>
      <c r="B92" s="50" t="s">
        <v>132</v>
      </c>
      <c r="C92" s="66">
        <v>0</v>
      </c>
      <c r="D92" s="66">
        <v>0</v>
      </c>
      <c r="E92" s="66">
        <v>0</v>
      </c>
      <c r="F92" s="66">
        <v>0</v>
      </c>
      <c r="G92" s="66">
        <v>0</v>
      </c>
      <c r="H92" s="66">
        <v>0</v>
      </c>
      <c r="I92" s="66">
        <v>0</v>
      </c>
      <c r="J92" s="66">
        <v>0</v>
      </c>
      <c r="K92" s="66">
        <v>0</v>
      </c>
      <c r="L92" s="66">
        <v>0</v>
      </c>
      <c r="M92" s="66">
        <v>0</v>
      </c>
      <c r="N92" s="66">
        <v>0</v>
      </c>
      <c r="O92" s="66">
        <v>0</v>
      </c>
      <c r="P92" s="66">
        <v>0</v>
      </c>
      <c r="Q92" s="66">
        <v>0</v>
      </c>
    </row>
    <row r="93" spans="1:17" s="19" customFormat="1" ht="15">
      <c r="A93" s="64"/>
      <c r="B93" s="50" t="s">
        <v>133</v>
      </c>
      <c r="C93" s="66">
        <v>0</v>
      </c>
      <c r="D93" s="66">
        <v>0</v>
      </c>
      <c r="E93" s="66">
        <v>0</v>
      </c>
      <c r="F93" s="66">
        <v>0</v>
      </c>
      <c r="G93" s="66">
        <v>0</v>
      </c>
      <c r="H93" s="66">
        <v>0</v>
      </c>
      <c r="I93" s="66">
        <v>0</v>
      </c>
      <c r="J93" s="66">
        <v>0</v>
      </c>
      <c r="K93" s="66">
        <v>0</v>
      </c>
      <c r="L93" s="66">
        <v>0</v>
      </c>
      <c r="M93" s="66">
        <v>0</v>
      </c>
      <c r="N93" s="66">
        <v>0</v>
      </c>
      <c r="O93" s="66">
        <v>0</v>
      </c>
      <c r="P93" s="66">
        <v>0</v>
      </c>
      <c r="Q93" s="66">
        <v>0</v>
      </c>
    </row>
    <row r="94" spans="1:17" s="19" customFormat="1" ht="15">
      <c r="A94" s="64"/>
      <c r="B94" s="50" t="s">
        <v>134</v>
      </c>
      <c r="C94" s="66">
        <v>0</v>
      </c>
      <c r="D94" s="66">
        <v>0</v>
      </c>
      <c r="E94" s="66">
        <v>0</v>
      </c>
      <c r="F94" s="66">
        <v>0</v>
      </c>
      <c r="G94" s="66">
        <v>0</v>
      </c>
      <c r="H94" s="66">
        <v>0</v>
      </c>
      <c r="I94" s="66">
        <v>0</v>
      </c>
      <c r="J94" s="66">
        <v>0</v>
      </c>
      <c r="K94" s="66">
        <v>0</v>
      </c>
      <c r="L94" s="66">
        <v>0</v>
      </c>
      <c r="M94" s="66">
        <v>0</v>
      </c>
      <c r="N94" s="66">
        <v>0</v>
      </c>
      <c r="O94" s="66">
        <v>0</v>
      </c>
      <c r="P94" s="66">
        <v>0</v>
      </c>
      <c r="Q94" s="66">
        <v>0</v>
      </c>
    </row>
    <row r="95" spans="1:17" s="19" customFormat="1" ht="15">
      <c r="A95" s="64"/>
      <c r="B95" s="50" t="s">
        <v>135</v>
      </c>
      <c r="C95" s="66">
        <v>0</v>
      </c>
      <c r="D95" s="66">
        <v>0</v>
      </c>
      <c r="E95" s="66">
        <v>0</v>
      </c>
      <c r="F95" s="66">
        <v>0</v>
      </c>
      <c r="G95" s="66">
        <v>0</v>
      </c>
      <c r="H95" s="66">
        <v>0</v>
      </c>
      <c r="I95" s="66">
        <v>0</v>
      </c>
      <c r="J95" s="66">
        <v>0</v>
      </c>
      <c r="K95" s="66">
        <v>0</v>
      </c>
      <c r="L95" s="66">
        <v>0</v>
      </c>
      <c r="M95" s="66">
        <v>0</v>
      </c>
      <c r="N95" s="66">
        <v>0</v>
      </c>
      <c r="O95" s="66">
        <v>0</v>
      </c>
      <c r="P95" s="66">
        <v>0</v>
      </c>
      <c r="Q95" s="66">
        <v>0</v>
      </c>
    </row>
    <row r="96" spans="1:17" s="19" customFormat="1" ht="15">
      <c r="A96" s="64"/>
      <c r="B96" s="50" t="s">
        <v>136</v>
      </c>
      <c r="C96" s="66">
        <v>0</v>
      </c>
      <c r="D96" s="66">
        <v>0</v>
      </c>
      <c r="E96" s="66">
        <v>0</v>
      </c>
      <c r="F96" s="66">
        <v>0</v>
      </c>
      <c r="G96" s="66">
        <v>0</v>
      </c>
      <c r="H96" s="66">
        <v>0</v>
      </c>
      <c r="I96" s="66">
        <v>0</v>
      </c>
      <c r="J96" s="66">
        <v>0</v>
      </c>
      <c r="K96" s="66">
        <v>0</v>
      </c>
      <c r="L96" s="66">
        <v>0</v>
      </c>
      <c r="M96" s="66">
        <v>0</v>
      </c>
      <c r="N96" s="66">
        <v>0</v>
      </c>
      <c r="O96" s="66">
        <v>0</v>
      </c>
      <c r="P96" s="66">
        <v>0</v>
      </c>
      <c r="Q96" s="66">
        <v>0</v>
      </c>
    </row>
    <row r="97" spans="1:18" s="19" customFormat="1" ht="15">
      <c r="A97" s="64"/>
      <c r="B97" s="50" t="s">
        <v>137</v>
      </c>
      <c r="C97" s="66">
        <v>0</v>
      </c>
      <c r="D97" s="66">
        <v>0</v>
      </c>
      <c r="E97" s="66">
        <v>0</v>
      </c>
      <c r="F97" s="66">
        <v>0</v>
      </c>
      <c r="G97" s="66">
        <v>0</v>
      </c>
      <c r="H97" s="66">
        <v>0</v>
      </c>
      <c r="I97" s="66">
        <v>0</v>
      </c>
      <c r="J97" s="66">
        <v>0</v>
      </c>
      <c r="K97" s="66">
        <v>0</v>
      </c>
      <c r="L97" s="66">
        <v>0</v>
      </c>
      <c r="M97" s="66">
        <v>0</v>
      </c>
      <c r="N97" s="66">
        <v>0</v>
      </c>
      <c r="O97" s="66">
        <v>0</v>
      </c>
      <c r="P97" s="66">
        <v>0</v>
      </c>
      <c r="Q97" s="66">
        <v>0</v>
      </c>
    </row>
    <row r="98" spans="1:18" s="19" customFormat="1" ht="15">
      <c r="A98" s="64"/>
      <c r="B98" s="50" t="s">
        <v>138</v>
      </c>
      <c r="C98" s="66">
        <v>0</v>
      </c>
      <c r="D98" s="66">
        <v>0</v>
      </c>
      <c r="E98" s="66">
        <v>0</v>
      </c>
      <c r="F98" s="66">
        <v>0</v>
      </c>
      <c r="G98" s="66">
        <v>0</v>
      </c>
      <c r="H98" s="66">
        <v>0</v>
      </c>
      <c r="I98" s="66">
        <v>0</v>
      </c>
      <c r="J98" s="66">
        <v>0</v>
      </c>
      <c r="K98" s="66">
        <v>0</v>
      </c>
      <c r="L98" s="66">
        <v>0</v>
      </c>
      <c r="M98" s="66">
        <v>0</v>
      </c>
      <c r="N98" s="66">
        <v>0</v>
      </c>
      <c r="O98" s="66">
        <v>0</v>
      </c>
      <c r="P98" s="66">
        <v>0</v>
      </c>
      <c r="Q98" s="66">
        <v>0</v>
      </c>
    </row>
    <row r="99" spans="1:18" s="19" customFormat="1" ht="15">
      <c r="A99" s="64"/>
      <c r="B99" s="50" t="s">
        <v>139</v>
      </c>
      <c r="C99" s="66">
        <v>0</v>
      </c>
      <c r="D99" s="66">
        <v>0</v>
      </c>
      <c r="E99" s="66">
        <v>0</v>
      </c>
      <c r="F99" s="66">
        <v>0</v>
      </c>
      <c r="G99" s="66">
        <v>0</v>
      </c>
      <c r="H99" s="66">
        <v>0</v>
      </c>
      <c r="I99" s="66">
        <v>0</v>
      </c>
      <c r="J99" s="66">
        <v>0</v>
      </c>
      <c r="K99" s="66">
        <v>0</v>
      </c>
      <c r="L99" s="66">
        <v>0</v>
      </c>
      <c r="M99" s="66">
        <v>0</v>
      </c>
      <c r="N99" s="66">
        <v>0</v>
      </c>
      <c r="O99" s="66">
        <v>0</v>
      </c>
      <c r="P99" s="66">
        <v>0</v>
      </c>
      <c r="Q99" s="66">
        <v>0</v>
      </c>
    </row>
    <row r="100" spans="1:18" s="19" customFormat="1" ht="15">
      <c r="A100" s="64"/>
      <c r="B100" s="50" t="s">
        <v>140</v>
      </c>
      <c r="C100" s="66">
        <v>0</v>
      </c>
      <c r="D100" s="66">
        <v>0</v>
      </c>
      <c r="E100" s="66">
        <v>0</v>
      </c>
      <c r="F100" s="66">
        <v>0</v>
      </c>
      <c r="G100" s="66">
        <v>0</v>
      </c>
      <c r="H100" s="66">
        <v>0</v>
      </c>
      <c r="I100" s="66">
        <v>0</v>
      </c>
      <c r="J100" s="66">
        <v>0</v>
      </c>
      <c r="K100" s="66">
        <v>0</v>
      </c>
      <c r="L100" s="66">
        <v>0</v>
      </c>
      <c r="M100" s="66">
        <v>0</v>
      </c>
      <c r="N100" s="66">
        <v>0</v>
      </c>
      <c r="O100" s="66">
        <v>0</v>
      </c>
      <c r="P100" s="66">
        <v>0</v>
      </c>
      <c r="Q100" s="66">
        <v>0</v>
      </c>
    </row>
    <row r="101" spans="1:18" s="19" customFormat="1" ht="15">
      <c r="A101" s="64"/>
      <c r="B101" s="50" t="s">
        <v>141</v>
      </c>
      <c r="C101" s="66">
        <v>0</v>
      </c>
      <c r="D101" s="66">
        <v>0</v>
      </c>
      <c r="E101" s="66">
        <v>0</v>
      </c>
      <c r="F101" s="66">
        <v>0</v>
      </c>
      <c r="G101" s="66">
        <v>0</v>
      </c>
      <c r="H101" s="66">
        <v>0</v>
      </c>
      <c r="I101" s="66">
        <v>0</v>
      </c>
      <c r="J101" s="66">
        <v>0</v>
      </c>
      <c r="K101" s="66">
        <v>0</v>
      </c>
      <c r="L101" s="66">
        <v>0</v>
      </c>
      <c r="M101" s="66">
        <v>0</v>
      </c>
      <c r="N101" s="66">
        <v>0</v>
      </c>
      <c r="O101" s="66">
        <v>0</v>
      </c>
      <c r="P101" s="66">
        <v>0</v>
      </c>
      <c r="Q101" s="66">
        <v>0</v>
      </c>
    </row>
    <row r="102" spans="1:18" s="19" customFormat="1" ht="15">
      <c r="A102" s="64"/>
      <c r="B102" s="50" t="s">
        <v>142</v>
      </c>
      <c r="C102" s="66">
        <v>0</v>
      </c>
      <c r="D102" s="66">
        <v>0</v>
      </c>
      <c r="E102" s="66">
        <v>0</v>
      </c>
      <c r="F102" s="66">
        <v>0</v>
      </c>
      <c r="G102" s="66">
        <v>0</v>
      </c>
      <c r="H102" s="66">
        <v>0</v>
      </c>
      <c r="I102" s="66">
        <v>0</v>
      </c>
      <c r="J102" s="66">
        <v>0</v>
      </c>
      <c r="K102" s="66">
        <v>0</v>
      </c>
      <c r="L102" s="66">
        <v>0</v>
      </c>
      <c r="M102" s="66">
        <v>0</v>
      </c>
      <c r="N102" s="66">
        <v>0</v>
      </c>
      <c r="O102" s="66">
        <v>0</v>
      </c>
      <c r="P102" s="66">
        <v>0</v>
      </c>
      <c r="Q102" s="66">
        <v>0</v>
      </c>
    </row>
    <row r="103" spans="1:18" s="19" customFormat="1" ht="15">
      <c r="A103" s="64"/>
      <c r="B103" s="50" t="s">
        <v>143</v>
      </c>
      <c r="C103" s="66">
        <v>0</v>
      </c>
      <c r="D103" s="66">
        <v>0</v>
      </c>
      <c r="E103" s="66">
        <v>0</v>
      </c>
      <c r="F103" s="66">
        <v>0</v>
      </c>
      <c r="G103" s="66">
        <v>0</v>
      </c>
      <c r="H103" s="66">
        <v>0</v>
      </c>
      <c r="I103" s="66">
        <v>0</v>
      </c>
      <c r="J103" s="66">
        <v>0</v>
      </c>
      <c r="K103" s="66">
        <v>0</v>
      </c>
      <c r="L103" s="66">
        <v>0</v>
      </c>
      <c r="M103" s="66">
        <v>0</v>
      </c>
      <c r="N103" s="66">
        <v>0</v>
      </c>
      <c r="O103" s="66">
        <v>0</v>
      </c>
      <c r="P103" s="66">
        <v>0</v>
      </c>
      <c r="Q103" s="66">
        <v>0</v>
      </c>
    </row>
    <row r="104" spans="1:18" s="19" customFormat="1" ht="15">
      <c r="A104" s="64"/>
      <c r="B104" s="50" t="s">
        <v>144</v>
      </c>
      <c r="C104" s="66">
        <v>0</v>
      </c>
      <c r="D104" s="66">
        <v>0</v>
      </c>
      <c r="E104" s="66">
        <v>0</v>
      </c>
      <c r="F104" s="66">
        <v>0</v>
      </c>
      <c r="G104" s="66">
        <v>0</v>
      </c>
      <c r="H104" s="66">
        <v>0</v>
      </c>
      <c r="I104" s="66">
        <v>0</v>
      </c>
      <c r="J104" s="66">
        <v>0</v>
      </c>
      <c r="K104" s="66">
        <v>0</v>
      </c>
      <c r="L104" s="66">
        <v>0</v>
      </c>
      <c r="M104" s="66">
        <v>0</v>
      </c>
      <c r="N104" s="66">
        <v>0</v>
      </c>
      <c r="O104" s="66">
        <v>0</v>
      </c>
      <c r="P104" s="66">
        <v>0</v>
      </c>
      <c r="Q104" s="66">
        <v>0</v>
      </c>
    </row>
    <row r="105" spans="1:18" s="19" customFormat="1" ht="38.25">
      <c r="A105" s="64"/>
      <c r="B105" s="50" t="s">
        <v>145</v>
      </c>
      <c r="C105" s="66">
        <v>0</v>
      </c>
      <c r="D105" s="66">
        <v>0</v>
      </c>
      <c r="E105" s="66">
        <v>0</v>
      </c>
      <c r="F105" s="66">
        <v>0</v>
      </c>
      <c r="G105" s="66">
        <v>0</v>
      </c>
      <c r="H105" s="66">
        <v>0</v>
      </c>
      <c r="I105" s="66">
        <v>0</v>
      </c>
      <c r="J105" s="66">
        <v>0</v>
      </c>
      <c r="K105" s="66">
        <v>0</v>
      </c>
      <c r="L105" s="66">
        <v>0</v>
      </c>
      <c r="M105" s="66">
        <v>0</v>
      </c>
      <c r="N105" s="66">
        <v>0</v>
      </c>
      <c r="O105" s="66">
        <v>0</v>
      </c>
      <c r="P105" s="66">
        <v>0</v>
      </c>
      <c r="Q105" s="66">
        <v>0</v>
      </c>
    </row>
    <row r="106" spans="1:18" ht="31.5" customHeight="1" thickBot="1">
      <c r="A106" s="14" t="s">
        <v>146</v>
      </c>
      <c r="B106" s="20"/>
      <c r="C106" s="80">
        <f>SUM(C7:C105)</f>
        <v>24958</v>
      </c>
      <c r="D106" s="80">
        <f t="shared" ref="D106:Q106" si="0">SUM(D7:D105)</f>
        <v>1088</v>
      </c>
      <c r="E106" s="80">
        <f t="shared" si="0"/>
        <v>1676</v>
      </c>
      <c r="F106" s="80">
        <f t="shared" si="0"/>
        <v>286</v>
      </c>
      <c r="G106" s="80">
        <f t="shared" si="0"/>
        <v>38</v>
      </c>
      <c r="H106" s="80">
        <f t="shared" si="0"/>
        <v>0</v>
      </c>
      <c r="I106" s="80">
        <f t="shared" si="0"/>
        <v>7</v>
      </c>
      <c r="J106" s="80">
        <f t="shared" si="0"/>
        <v>0</v>
      </c>
      <c r="K106" s="80">
        <f t="shared" si="0"/>
        <v>0</v>
      </c>
      <c r="L106" s="80">
        <f t="shared" si="0"/>
        <v>0</v>
      </c>
      <c r="M106" s="80">
        <f t="shared" si="0"/>
        <v>0</v>
      </c>
      <c r="N106" s="80">
        <f t="shared" si="0"/>
        <v>0</v>
      </c>
      <c r="O106" s="80">
        <f t="shared" si="0"/>
        <v>0</v>
      </c>
      <c r="P106" s="80">
        <f t="shared" si="0"/>
        <v>0</v>
      </c>
      <c r="Q106" s="80">
        <f t="shared" si="0"/>
        <v>0</v>
      </c>
      <c r="R106" s="29"/>
    </row>
    <row r="107" spans="1:18" ht="15.75">
      <c r="A107" s="86" t="s">
        <v>147</v>
      </c>
      <c r="B107" s="86"/>
      <c r="C107" s="86"/>
      <c r="D107" s="86"/>
      <c r="E107" s="86"/>
      <c r="F107" s="86"/>
      <c r="G107" s="86"/>
      <c r="H107" s="86"/>
      <c r="I107" s="86"/>
      <c r="J107" s="86"/>
      <c r="K107" s="86"/>
      <c r="L107" s="86"/>
      <c r="M107" s="86"/>
      <c r="N107" s="86"/>
      <c r="O107" s="86"/>
      <c r="P107" s="86"/>
      <c r="Q107" s="86"/>
      <c r="R107" s="29"/>
    </row>
    <row r="108" spans="1:18" ht="32.25" customHeight="1">
      <c r="A108" s="86" t="s">
        <v>148</v>
      </c>
      <c r="B108" s="87"/>
      <c r="C108" s="87"/>
      <c r="D108" s="87"/>
      <c r="E108" s="87"/>
      <c r="F108" s="87"/>
      <c r="G108" s="87"/>
      <c r="H108" s="87"/>
      <c r="I108" s="87"/>
      <c r="J108" s="87"/>
      <c r="K108" s="87"/>
      <c r="L108" s="87"/>
      <c r="M108" s="87"/>
      <c r="N108" s="87"/>
      <c r="O108" s="87"/>
      <c r="P108" s="87"/>
      <c r="Q108" s="87"/>
      <c r="R108" s="29"/>
    </row>
    <row r="109" spans="1:18" ht="15.75">
      <c r="A109" s="24" t="s">
        <v>149</v>
      </c>
      <c r="B109" s="25"/>
      <c r="C109" s="26"/>
      <c r="D109" s="26"/>
      <c r="E109" s="26"/>
      <c r="F109" s="26"/>
      <c r="G109" s="26"/>
      <c r="H109" s="26"/>
      <c r="I109" s="26"/>
      <c r="J109" s="26"/>
      <c r="K109" s="26"/>
      <c r="L109" s="26"/>
      <c r="M109" s="26"/>
      <c r="N109" s="26"/>
      <c r="O109" s="26"/>
      <c r="P109" s="26"/>
      <c r="Q109" s="26"/>
      <c r="R109" s="29"/>
    </row>
    <row r="110" spans="1:18" ht="15.75">
      <c r="A110" s="24" t="s">
        <v>150</v>
      </c>
      <c r="B110" s="25"/>
      <c r="C110" s="26"/>
      <c r="D110" s="26"/>
      <c r="E110" s="26"/>
      <c r="F110" s="26"/>
      <c r="G110" s="26"/>
      <c r="H110" s="26"/>
      <c r="I110" s="26"/>
      <c r="J110" s="26"/>
      <c r="K110" s="26"/>
      <c r="L110" s="26"/>
      <c r="M110" s="26"/>
      <c r="N110" s="26"/>
      <c r="O110" s="26"/>
      <c r="P110" s="26"/>
      <c r="Q110" s="26"/>
      <c r="R110" s="29"/>
    </row>
    <row r="111" spans="1:18" ht="15.75">
      <c r="A111" s="24" t="s">
        <v>151</v>
      </c>
      <c r="B111" s="25"/>
      <c r="C111" s="26"/>
      <c r="D111" s="26"/>
      <c r="E111" s="26"/>
      <c r="F111" s="26"/>
      <c r="G111" s="26"/>
      <c r="H111" s="26"/>
      <c r="I111" s="26"/>
      <c r="J111" s="26"/>
      <c r="K111" s="26"/>
      <c r="L111" s="26"/>
      <c r="M111" s="26"/>
      <c r="N111" s="26"/>
      <c r="O111" s="26"/>
      <c r="P111" s="26"/>
      <c r="Q111" s="26"/>
      <c r="R111" s="29"/>
    </row>
    <row r="112" spans="1:18" ht="15.75">
      <c r="A112" s="24" t="s">
        <v>152</v>
      </c>
      <c r="B112" s="25"/>
      <c r="C112" s="26"/>
      <c r="D112" s="26"/>
      <c r="E112" s="26"/>
      <c r="F112" s="26"/>
      <c r="G112" s="26"/>
      <c r="H112" s="26"/>
      <c r="I112" s="26"/>
      <c r="J112" s="26"/>
      <c r="K112" s="26"/>
      <c r="L112" s="26"/>
      <c r="M112" s="26"/>
      <c r="N112" s="26"/>
      <c r="O112" s="26"/>
      <c r="P112" s="26"/>
      <c r="Q112" s="26"/>
      <c r="R112" s="29"/>
    </row>
    <row r="113" spans="1:17" ht="15.75">
      <c r="A113" s="24" t="s">
        <v>153</v>
      </c>
      <c r="B113" s="25"/>
      <c r="C113" s="26"/>
      <c r="D113" s="26"/>
      <c r="E113" s="26"/>
      <c r="F113" s="26"/>
      <c r="G113" s="26"/>
      <c r="H113" s="26"/>
      <c r="I113" s="26"/>
      <c r="J113" s="26"/>
      <c r="K113" s="26"/>
      <c r="L113" s="26"/>
      <c r="M113" s="26"/>
      <c r="N113" s="26"/>
      <c r="O113" s="26"/>
      <c r="P113" s="26"/>
      <c r="Q113" s="26"/>
    </row>
    <row r="114" spans="1:17" ht="15.75">
      <c r="A114" s="24" t="s">
        <v>154</v>
      </c>
      <c r="B114" s="25"/>
      <c r="C114" s="26"/>
      <c r="D114" s="26"/>
      <c r="E114" s="26"/>
      <c r="F114" s="26"/>
      <c r="G114" s="26"/>
      <c r="H114" s="26"/>
      <c r="I114" s="26"/>
      <c r="J114" s="26"/>
      <c r="K114" s="26"/>
      <c r="L114" s="26"/>
      <c r="M114" s="26"/>
      <c r="N114" s="26"/>
      <c r="O114" s="26"/>
      <c r="P114" s="26"/>
      <c r="Q114" s="26"/>
    </row>
    <row r="115" spans="1:17" ht="15.75">
      <c r="A115" s="24" t="s">
        <v>155</v>
      </c>
      <c r="B115" s="25"/>
      <c r="C115" s="26"/>
      <c r="D115" s="26"/>
      <c r="E115" s="26"/>
      <c r="F115" s="26"/>
      <c r="G115" s="26"/>
      <c r="H115" s="26"/>
      <c r="I115" s="26"/>
      <c r="J115" s="26"/>
      <c r="K115" s="26"/>
      <c r="L115" s="26"/>
      <c r="M115" s="26"/>
      <c r="N115" s="26"/>
      <c r="O115" s="26"/>
      <c r="P115" s="26"/>
      <c r="Q115" s="26"/>
    </row>
    <row r="116" spans="1:17">
      <c r="A116" s="22"/>
      <c r="B116" s="22"/>
      <c r="C116" s="23"/>
      <c r="D116" s="23"/>
      <c r="E116" s="23"/>
      <c r="F116" s="23"/>
      <c r="G116" s="23"/>
      <c r="H116" s="23"/>
      <c r="I116" s="23"/>
      <c r="J116" s="23"/>
      <c r="K116" s="23"/>
      <c r="L116" s="23"/>
      <c r="M116" s="23"/>
      <c r="N116" s="23"/>
      <c r="O116" s="23"/>
      <c r="P116" s="23"/>
      <c r="Q116" s="23"/>
    </row>
  </sheetData>
  <mergeCells count="5">
    <mergeCell ref="A108:Q108"/>
    <mergeCell ref="C5:C6"/>
    <mergeCell ref="A107:Q107"/>
    <mergeCell ref="A5:B5"/>
    <mergeCell ref="D5:Q5"/>
  </mergeCells>
  <phoneticPr fontId="6" type="noConversion"/>
  <printOptions horizontalCentered="1"/>
  <pageMargins left="0.19685039370078741" right="0.19685039370078741" top="0.39370078740157483" bottom="0.27559055118110237" header="0.51181102362204722" footer="0.15748031496062992"/>
  <pageSetup paperSize="9" scale="60" orientation="landscape" verticalDpi="200" r:id="rId1"/>
  <headerFooter alignWithMargins="0">
    <oddFooter>&amp;L&amp;12&amp;Z&amp;F&amp;R&amp;P/&amp;N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7"/>
  <sheetViews>
    <sheetView topLeftCell="A97" zoomScale="70" zoomScaleNormal="70" zoomScaleSheetLayoutView="100" workbookViewId="0">
      <selection activeCell="G121" sqref="G121"/>
    </sheetView>
  </sheetViews>
  <sheetFormatPr defaultRowHeight="12.75"/>
  <cols>
    <col min="1" max="1" width="9.85546875" style="30" customWidth="1"/>
    <col min="2" max="2" width="33.42578125" style="30" customWidth="1"/>
    <col min="3" max="3" width="15.5703125" style="29" customWidth="1"/>
    <col min="4" max="5" width="14.28515625" style="29" customWidth="1"/>
    <col min="6" max="6" width="16" style="29" customWidth="1"/>
    <col min="7" max="7" width="13.140625" style="29" customWidth="1"/>
    <col min="8" max="8" width="12" style="29" customWidth="1"/>
    <col min="9" max="9" width="11.85546875" style="29" customWidth="1"/>
    <col min="10" max="17" width="10" style="29" customWidth="1"/>
    <col min="18" max="18" width="9.140625" style="29"/>
    <col min="19" max="19" width="1.140625" style="29" customWidth="1"/>
    <col min="20" max="20" width="0.5703125" style="29" customWidth="1"/>
    <col min="21" max="16384" width="9.140625" style="29"/>
  </cols>
  <sheetData>
    <row r="1" spans="1:17" ht="21" customHeight="1">
      <c r="A1" s="1" t="s">
        <v>10</v>
      </c>
      <c r="B1" s="1"/>
      <c r="C1" s="1"/>
      <c r="D1" s="1"/>
      <c r="E1" s="1"/>
      <c r="F1" s="1"/>
      <c r="H1" s="1"/>
    </row>
    <row r="2" spans="1:17" ht="21" customHeight="1">
      <c r="A2" s="6" t="s">
        <v>156</v>
      </c>
      <c r="B2" s="6"/>
      <c r="C2" s="5"/>
      <c r="D2" s="5"/>
      <c r="E2" s="5"/>
      <c r="F2" s="5"/>
      <c r="H2" s="5"/>
    </row>
    <row r="3" spans="1:17" ht="21" customHeight="1">
      <c r="A3" s="1" t="s">
        <v>11</v>
      </c>
      <c r="B3" s="1"/>
      <c r="C3" s="1"/>
      <c r="D3" s="1"/>
      <c r="E3" s="1"/>
      <c r="F3" s="1"/>
      <c r="G3" s="1"/>
      <c r="H3" s="1"/>
    </row>
    <row r="4" spans="1:17" ht="16.5" customHeight="1" thickBot="1">
      <c r="A4" s="1"/>
      <c r="B4" s="1"/>
      <c r="C4" s="1"/>
      <c r="D4" s="1"/>
      <c r="E4" s="1"/>
      <c r="F4" s="1"/>
      <c r="G4" s="1"/>
      <c r="H4" s="1"/>
    </row>
    <row r="5" spans="1:17" ht="23.25" customHeight="1" thickBot="1">
      <c r="A5" s="92" t="s">
        <v>29</v>
      </c>
      <c r="B5" s="137"/>
      <c r="C5" s="95" t="s">
        <v>30</v>
      </c>
      <c r="D5" s="82" t="s">
        <v>157</v>
      </c>
      <c r="E5" s="83"/>
      <c r="F5" s="83"/>
      <c r="G5" s="83"/>
      <c r="H5" s="83"/>
      <c r="I5" s="83"/>
      <c r="J5" s="83"/>
      <c r="K5" s="83"/>
      <c r="L5" s="83"/>
      <c r="M5" s="83"/>
      <c r="N5" s="83"/>
      <c r="O5" s="83"/>
      <c r="P5" s="83"/>
      <c r="Q5" s="83"/>
    </row>
    <row r="6" spans="1:17" ht="43.5" customHeight="1">
      <c r="A6" s="138"/>
      <c r="B6" s="139"/>
      <c r="C6" s="96"/>
      <c r="D6" s="93" t="s">
        <v>158</v>
      </c>
      <c r="E6" s="90" t="s">
        <v>159</v>
      </c>
      <c r="F6" s="84" t="s">
        <v>36</v>
      </c>
      <c r="G6" s="90" t="s">
        <v>37</v>
      </c>
      <c r="H6" s="90" t="s">
        <v>38</v>
      </c>
      <c r="I6" s="90" t="s">
        <v>39</v>
      </c>
      <c r="J6" s="88" t="s">
        <v>160</v>
      </c>
      <c r="K6" s="89"/>
      <c r="L6" s="89"/>
      <c r="M6" s="89"/>
      <c r="N6" s="89"/>
      <c r="O6" s="89"/>
      <c r="P6" s="89"/>
      <c r="Q6" s="89"/>
    </row>
    <row r="7" spans="1:17" ht="72.75" customHeight="1">
      <c r="A7" s="16" t="s">
        <v>32</v>
      </c>
      <c r="B7" s="17" t="s">
        <v>33</v>
      </c>
      <c r="C7" s="96"/>
      <c r="D7" s="94"/>
      <c r="E7" s="91"/>
      <c r="F7" s="85"/>
      <c r="G7" s="91"/>
      <c r="H7" s="91"/>
      <c r="I7" s="91"/>
      <c r="J7" s="78" t="s">
        <v>40</v>
      </c>
      <c r="K7" s="78" t="s">
        <v>41</v>
      </c>
      <c r="L7" s="78" t="s">
        <v>42</v>
      </c>
      <c r="M7" s="78" t="s">
        <v>43</v>
      </c>
      <c r="N7" s="78" t="s">
        <v>44</v>
      </c>
      <c r="O7" s="78" t="s">
        <v>45</v>
      </c>
      <c r="P7" s="79" t="s">
        <v>46</v>
      </c>
      <c r="Q7" s="79" t="s">
        <v>47</v>
      </c>
    </row>
    <row r="8" spans="1:17">
      <c r="A8" s="18"/>
      <c r="B8" s="50" t="s">
        <v>48</v>
      </c>
      <c r="C8" s="66">
        <v>0</v>
      </c>
      <c r="D8" s="66">
        <v>0</v>
      </c>
      <c r="E8" s="66">
        <v>0</v>
      </c>
      <c r="F8" s="66">
        <v>0</v>
      </c>
      <c r="G8" s="66">
        <v>0</v>
      </c>
      <c r="H8" s="66">
        <v>0</v>
      </c>
      <c r="I8" s="66">
        <v>0</v>
      </c>
      <c r="J8" s="66">
        <v>0</v>
      </c>
      <c r="K8" s="66">
        <v>0</v>
      </c>
      <c r="L8" s="66">
        <v>0</v>
      </c>
      <c r="M8" s="66">
        <v>0</v>
      </c>
      <c r="N8" s="66">
        <v>0</v>
      </c>
      <c r="O8" s="66">
        <v>0</v>
      </c>
      <c r="P8" s="66">
        <v>0</v>
      </c>
      <c r="Q8" s="66">
        <v>0</v>
      </c>
    </row>
    <row r="9" spans="1:17" ht="25.5">
      <c r="A9" s="18"/>
      <c r="B9" s="50" t="s">
        <v>49</v>
      </c>
      <c r="C9" s="66">
        <v>304</v>
      </c>
      <c r="D9" s="66">
        <v>0</v>
      </c>
      <c r="E9" s="66">
        <v>0</v>
      </c>
      <c r="F9" s="66">
        <v>0</v>
      </c>
      <c r="G9" s="66">
        <v>0</v>
      </c>
      <c r="H9" s="66">
        <v>0</v>
      </c>
      <c r="I9" s="66">
        <v>0</v>
      </c>
      <c r="J9" s="66">
        <v>0</v>
      </c>
      <c r="K9" s="66">
        <v>0</v>
      </c>
      <c r="L9" s="66">
        <v>0</v>
      </c>
      <c r="M9" s="66">
        <v>0</v>
      </c>
      <c r="N9" s="66">
        <v>0</v>
      </c>
      <c r="O9" s="66">
        <v>0</v>
      </c>
      <c r="P9" s="66">
        <v>0</v>
      </c>
      <c r="Q9" s="66">
        <v>0</v>
      </c>
    </row>
    <row r="10" spans="1:17" ht="38.25">
      <c r="A10" s="18"/>
      <c r="B10" s="50" t="s">
        <v>50</v>
      </c>
      <c r="C10" s="66">
        <v>0</v>
      </c>
      <c r="D10" s="66">
        <v>0</v>
      </c>
      <c r="E10" s="66">
        <v>0</v>
      </c>
      <c r="F10" s="66">
        <v>0</v>
      </c>
      <c r="G10" s="66">
        <v>0</v>
      </c>
      <c r="H10" s="66">
        <v>0</v>
      </c>
      <c r="I10" s="66">
        <v>0</v>
      </c>
      <c r="J10" s="66">
        <v>0</v>
      </c>
      <c r="K10" s="66">
        <v>0</v>
      </c>
      <c r="L10" s="66">
        <v>0</v>
      </c>
      <c r="M10" s="66">
        <v>0</v>
      </c>
      <c r="N10" s="66">
        <v>0</v>
      </c>
      <c r="O10" s="66">
        <v>0</v>
      </c>
      <c r="P10" s="66">
        <v>0</v>
      </c>
      <c r="Q10" s="66">
        <v>0</v>
      </c>
    </row>
    <row r="11" spans="1:17" ht="38.25">
      <c r="A11" s="18"/>
      <c r="B11" s="50" t="s">
        <v>51</v>
      </c>
      <c r="C11" s="66">
        <v>17</v>
      </c>
      <c r="D11" s="66">
        <v>0</v>
      </c>
      <c r="E11" s="66">
        <v>0</v>
      </c>
      <c r="F11" s="66">
        <v>0</v>
      </c>
      <c r="G11" s="66">
        <v>0</v>
      </c>
      <c r="H11" s="66">
        <v>0</v>
      </c>
      <c r="I11" s="66">
        <v>0</v>
      </c>
      <c r="J11" s="66">
        <v>0</v>
      </c>
      <c r="K11" s="66">
        <v>0</v>
      </c>
      <c r="L11" s="66">
        <v>0</v>
      </c>
      <c r="M11" s="66">
        <v>0</v>
      </c>
      <c r="N11" s="66">
        <v>0</v>
      </c>
      <c r="O11" s="66">
        <v>0</v>
      </c>
      <c r="P11" s="66">
        <v>0</v>
      </c>
      <c r="Q11" s="66">
        <v>0</v>
      </c>
    </row>
    <row r="12" spans="1:17">
      <c r="A12" s="18"/>
      <c r="B12" s="50" t="s">
        <v>52</v>
      </c>
      <c r="C12" s="66">
        <v>0</v>
      </c>
      <c r="D12" s="66">
        <v>0</v>
      </c>
      <c r="E12" s="66">
        <v>0</v>
      </c>
      <c r="F12" s="66">
        <v>0</v>
      </c>
      <c r="G12" s="66">
        <v>0</v>
      </c>
      <c r="H12" s="66">
        <v>0</v>
      </c>
      <c r="I12" s="66">
        <v>0</v>
      </c>
      <c r="J12" s="66">
        <v>0</v>
      </c>
      <c r="K12" s="66">
        <v>0</v>
      </c>
      <c r="L12" s="66">
        <v>0</v>
      </c>
      <c r="M12" s="66">
        <v>0</v>
      </c>
      <c r="N12" s="66">
        <v>0</v>
      </c>
      <c r="O12" s="66">
        <v>0</v>
      </c>
      <c r="P12" s="66">
        <v>0</v>
      </c>
      <c r="Q12" s="66">
        <v>0</v>
      </c>
    </row>
    <row r="13" spans="1:17" ht="25.5">
      <c r="A13" s="18"/>
      <c r="B13" s="50" t="s">
        <v>53</v>
      </c>
      <c r="C13" s="66">
        <v>9572</v>
      </c>
      <c r="D13" s="66">
        <v>0</v>
      </c>
      <c r="E13" s="66">
        <v>0</v>
      </c>
      <c r="F13" s="66">
        <v>0</v>
      </c>
      <c r="G13" s="66">
        <v>0</v>
      </c>
      <c r="H13" s="66">
        <v>0</v>
      </c>
      <c r="I13" s="66">
        <v>0</v>
      </c>
      <c r="J13" s="66">
        <v>0</v>
      </c>
      <c r="K13" s="66">
        <v>0</v>
      </c>
      <c r="L13" s="66">
        <v>0</v>
      </c>
      <c r="M13" s="66">
        <v>0</v>
      </c>
      <c r="N13" s="66">
        <v>0</v>
      </c>
      <c r="O13" s="66">
        <v>0</v>
      </c>
      <c r="P13" s="66">
        <v>0</v>
      </c>
      <c r="Q13" s="66">
        <v>0</v>
      </c>
    </row>
    <row r="14" spans="1:17" ht="25.5">
      <c r="A14" s="18"/>
      <c r="B14" s="50" t="s">
        <v>54</v>
      </c>
      <c r="C14" s="66">
        <v>5605</v>
      </c>
      <c r="D14" s="66">
        <v>0</v>
      </c>
      <c r="E14" s="66">
        <v>0</v>
      </c>
      <c r="F14" s="66">
        <v>0</v>
      </c>
      <c r="G14" s="66">
        <v>0</v>
      </c>
      <c r="H14" s="66">
        <v>0</v>
      </c>
      <c r="I14" s="66">
        <v>0</v>
      </c>
      <c r="J14" s="66">
        <v>0</v>
      </c>
      <c r="K14" s="66">
        <v>0</v>
      </c>
      <c r="L14" s="66">
        <v>0</v>
      </c>
      <c r="M14" s="66">
        <v>0</v>
      </c>
      <c r="N14" s="66">
        <v>0</v>
      </c>
      <c r="O14" s="66">
        <v>0</v>
      </c>
      <c r="P14" s="66">
        <v>0</v>
      </c>
      <c r="Q14" s="66">
        <v>0</v>
      </c>
    </row>
    <row r="15" spans="1:17" ht="25.5">
      <c r="A15" s="18"/>
      <c r="B15" s="50" t="s">
        <v>55</v>
      </c>
      <c r="C15" s="66">
        <v>87</v>
      </c>
      <c r="D15" s="66">
        <v>0</v>
      </c>
      <c r="E15" s="66">
        <v>0</v>
      </c>
      <c r="F15" s="66">
        <v>0</v>
      </c>
      <c r="G15" s="66">
        <v>0</v>
      </c>
      <c r="H15" s="66">
        <v>0</v>
      </c>
      <c r="I15" s="66">
        <v>0</v>
      </c>
      <c r="J15" s="66">
        <v>0</v>
      </c>
      <c r="K15" s="66">
        <v>0</v>
      </c>
      <c r="L15" s="66">
        <v>0</v>
      </c>
      <c r="M15" s="66">
        <v>0</v>
      </c>
      <c r="N15" s="66">
        <v>0</v>
      </c>
      <c r="O15" s="66">
        <v>0</v>
      </c>
      <c r="P15" s="66">
        <v>0</v>
      </c>
      <c r="Q15" s="66">
        <v>0</v>
      </c>
    </row>
    <row r="16" spans="1:17">
      <c r="A16" s="18"/>
      <c r="B16" s="50" t="s">
        <v>56</v>
      </c>
      <c r="C16" s="66">
        <v>7</v>
      </c>
      <c r="D16" s="66">
        <v>0</v>
      </c>
      <c r="E16" s="66">
        <v>0</v>
      </c>
      <c r="F16" s="66">
        <v>0</v>
      </c>
      <c r="G16" s="66">
        <v>0</v>
      </c>
      <c r="H16" s="66">
        <v>0</v>
      </c>
      <c r="I16" s="66">
        <v>0</v>
      </c>
      <c r="J16" s="66">
        <v>0</v>
      </c>
      <c r="K16" s="66">
        <v>0</v>
      </c>
      <c r="L16" s="66">
        <v>0</v>
      </c>
      <c r="M16" s="66">
        <v>0</v>
      </c>
      <c r="N16" s="66">
        <v>0</v>
      </c>
      <c r="O16" s="66">
        <v>0</v>
      </c>
      <c r="P16" s="66">
        <v>0</v>
      </c>
      <c r="Q16" s="66">
        <v>0</v>
      </c>
    </row>
    <row r="17" spans="1:20" ht="15">
      <c r="A17" s="18"/>
      <c r="B17" s="50" t="s">
        <v>57</v>
      </c>
      <c r="C17" s="66">
        <v>132</v>
      </c>
      <c r="D17" s="66">
        <v>0</v>
      </c>
      <c r="E17" s="66">
        <v>0</v>
      </c>
      <c r="F17" s="66">
        <v>0</v>
      </c>
      <c r="G17" s="66">
        <v>0</v>
      </c>
      <c r="H17" s="66">
        <v>0</v>
      </c>
      <c r="I17" s="66">
        <v>0</v>
      </c>
      <c r="J17" s="66">
        <v>0</v>
      </c>
      <c r="K17" s="66">
        <v>0</v>
      </c>
      <c r="L17" s="66">
        <v>0</v>
      </c>
      <c r="M17" s="66">
        <v>0</v>
      </c>
      <c r="N17" s="66">
        <v>0</v>
      </c>
      <c r="O17" s="66">
        <v>0</v>
      </c>
      <c r="P17" s="66">
        <v>0</v>
      </c>
      <c r="Q17" s="66">
        <v>0</v>
      </c>
      <c r="T17" s="19"/>
    </row>
    <row r="18" spans="1:20" s="19" customFormat="1" ht="15">
      <c r="A18" s="18"/>
      <c r="B18" s="50" t="s">
        <v>58</v>
      </c>
      <c r="C18" s="66">
        <v>65</v>
      </c>
      <c r="D18" s="66">
        <v>0</v>
      </c>
      <c r="E18" s="66">
        <v>0</v>
      </c>
      <c r="F18" s="66">
        <v>0</v>
      </c>
      <c r="G18" s="66">
        <v>0</v>
      </c>
      <c r="H18" s="66">
        <v>0</v>
      </c>
      <c r="I18" s="66">
        <v>0</v>
      </c>
      <c r="J18" s="66">
        <v>0</v>
      </c>
      <c r="K18" s="66">
        <v>0</v>
      </c>
      <c r="L18" s="66">
        <v>0</v>
      </c>
      <c r="M18" s="66">
        <v>0</v>
      </c>
      <c r="N18" s="66">
        <v>0</v>
      </c>
      <c r="O18" s="66">
        <v>0</v>
      </c>
      <c r="P18" s="66">
        <v>0</v>
      </c>
      <c r="Q18" s="66">
        <v>0</v>
      </c>
      <c r="T18" s="29"/>
    </row>
    <row r="19" spans="1:20" ht="25.5">
      <c r="A19" s="18"/>
      <c r="B19" s="50" t="s">
        <v>59</v>
      </c>
      <c r="C19" s="66">
        <v>17</v>
      </c>
      <c r="D19" s="66">
        <v>0</v>
      </c>
      <c r="E19" s="66">
        <v>0</v>
      </c>
      <c r="F19" s="66">
        <v>0</v>
      </c>
      <c r="G19" s="66">
        <v>0</v>
      </c>
      <c r="H19" s="66">
        <v>0</v>
      </c>
      <c r="I19" s="66">
        <v>0</v>
      </c>
      <c r="J19" s="66">
        <v>0</v>
      </c>
      <c r="K19" s="66">
        <v>0</v>
      </c>
      <c r="L19" s="66">
        <v>0</v>
      </c>
      <c r="M19" s="66">
        <v>0</v>
      </c>
      <c r="N19" s="66">
        <v>0</v>
      </c>
      <c r="O19" s="66">
        <v>0</v>
      </c>
      <c r="P19" s="66">
        <v>0</v>
      </c>
      <c r="Q19" s="66">
        <v>0</v>
      </c>
    </row>
    <row r="20" spans="1:20">
      <c r="A20" s="18"/>
      <c r="B20" s="50" t="s">
        <v>60</v>
      </c>
      <c r="C20" s="66">
        <v>0</v>
      </c>
      <c r="D20" s="66">
        <v>0</v>
      </c>
      <c r="E20" s="66">
        <v>0</v>
      </c>
      <c r="F20" s="66">
        <v>0</v>
      </c>
      <c r="G20" s="66">
        <v>0</v>
      </c>
      <c r="H20" s="66">
        <v>0</v>
      </c>
      <c r="I20" s="66">
        <v>0</v>
      </c>
      <c r="J20" s="66">
        <v>0</v>
      </c>
      <c r="K20" s="66">
        <v>0</v>
      </c>
      <c r="L20" s="66">
        <v>0</v>
      </c>
      <c r="M20" s="66">
        <v>0</v>
      </c>
      <c r="N20" s="66">
        <v>0</v>
      </c>
      <c r="O20" s="66">
        <v>0</v>
      </c>
      <c r="P20" s="66">
        <v>0</v>
      </c>
      <c r="Q20" s="66">
        <v>0</v>
      </c>
    </row>
    <row r="21" spans="1:20">
      <c r="A21" s="18"/>
      <c r="B21" s="50" t="s">
        <v>61</v>
      </c>
      <c r="C21" s="66">
        <v>6</v>
      </c>
      <c r="D21" s="66">
        <v>0</v>
      </c>
      <c r="E21" s="66">
        <v>0</v>
      </c>
      <c r="F21" s="66">
        <v>0</v>
      </c>
      <c r="G21" s="66">
        <v>0</v>
      </c>
      <c r="H21" s="66">
        <v>0</v>
      </c>
      <c r="I21" s="66">
        <v>0</v>
      </c>
      <c r="J21" s="66">
        <v>0</v>
      </c>
      <c r="K21" s="66">
        <v>0</v>
      </c>
      <c r="L21" s="66">
        <v>0</v>
      </c>
      <c r="M21" s="66">
        <v>0</v>
      </c>
      <c r="N21" s="66">
        <v>0</v>
      </c>
      <c r="O21" s="66">
        <v>0</v>
      </c>
      <c r="P21" s="66">
        <v>0</v>
      </c>
      <c r="Q21" s="66">
        <v>0</v>
      </c>
    </row>
    <row r="22" spans="1:20" ht="25.5">
      <c r="A22" s="18"/>
      <c r="B22" s="50" t="s">
        <v>62</v>
      </c>
      <c r="C22" s="66">
        <v>0</v>
      </c>
      <c r="D22" s="66">
        <v>0</v>
      </c>
      <c r="E22" s="66">
        <v>0</v>
      </c>
      <c r="F22" s="66">
        <v>0</v>
      </c>
      <c r="G22" s="66">
        <v>0</v>
      </c>
      <c r="H22" s="66">
        <v>0</v>
      </c>
      <c r="I22" s="66">
        <v>0</v>
      </c>
      <c r="J22" s="66">
        <v>0</v>
      </c>
      <c r="K22" s="66">
        <v>0</v>
      </c>
      <c r="L22" s="66">
        <v>0</v>
      </c>
      <c r="M22" s="66">
        <v>0</v>
      </c>
      <c r="N22" s="66">
        <v>0</v>
      </c>
      <c r="O22" s="66">
        <v>0</v>
      </c>
      <c r="P22" s="66">
        <v>0</v>
      </c>
      <c r="Q22" s="66">
        <v>0</v>
      </c>
      <c r="T22" s="19"/>
    </row>
    <row r="23" spans="1:20" s="19" customFormat="1" ht="15">
      <c r="A23" s="18"/>
      <c r="B23" s="50" t="s">
        <v>63</v>
      </c>
      <c r="C23" s="66">
        <v>40</v>
      </c>
      <c r="D23" s="66">
        <v>0</v>
      </c>
      <c r="E23" s="66">
        <v>0</v>
      </c>
      <c r="F23" s="66">
        <v>0</v>
      </c>
      <c r="G23" s="66">
        <v>0</v>
      </c>
      <c r="H23" s="66">
        <v>0</v>
      </c>
      <c r="I23" s="66">
        <v>0</v>
      </c>
      <c r="J23" s="66">
        <v>0</v>
      </c>
      <c r="K23" s="66">
        <v>0</v>
      </c>
      <c r="L23" s="66">
        <v>0</v>
      </c>
      <c r="M23" s="66">
        <v>0</v>
      </c>
      <c r="N23" s="66">
        <v>0</v>
      </c>
      <c r="O23" s="66">
        <v>0</v>
      </c>
      <c r="P23" s="66">
        <v>0</v>
      </c>
      <c r="Q23" s="66">
        <v>0</v>
      </c>
    </row>
    <row r="24" spans="1:20" s="19" customFormat="1" ht="25.5">
      <c r="A24" s="18"/>
      <c r="B24" s="50" t="s">
        <v>64</v>
      </c>
      <c r="C24" s="66">
        <v>685</v>
      </c>
      <c r="D24" s="66">
        <v>1</v>
      </c>
      <c r="E24" s="66">
        <v>1</v>
      </c>
      <c r="F24" s="66">
        <v>1</v>
      </c>
      <c r="G24" s="66">
        <v>0</v>
      </c>
      <c r="H24" s="66">
        <v>0</v>
      </c>
      <c r="I24" s="66">
        <v>0</v>
      </c>
      <c r="J24" s="66">
        <v>0</v>
      </c>
      <c r="K24" s="66">
        <v>0</v>
      </c>
      <c r="L24" s="66">
        <v>0</v>
      </c>
      <c r="M24" s="66">
        <v>0</v>
      </c>
      <c r="N24" s="66">
        <v>0</v>
      </c>
      <c r="O24" s="66">
        <v>0</v>
      </c>
      <c r="P24" s="66">
        <v>0</v>
      </c>
      <c r="Q24" s="66">
        <v>0</v>
      </c>
    </row>
    <row r="25" spans="1:20" s="19" customFormat="1" ht="25.5">
      <c r="A25" s="18"/>
      <c r="B25" s="50" t="s">
        <v>65</v>
      </c>
      <c r="C25" s="66">
        <v>276</v>
      </c>
      <c r="D25" s="66">
        <v>1</v>
      </c>
      <c r="E25" s="66">
        <v>1</v>
      </c>
      <c r="F25" s="66">
        <v>1</v>
      </c>
      <c r="G25" s="66">
        <v>0</v>
      </c>
      <c r="H25" s="66">
        <v>0</v>
      </c>
      <c r="I25" s="66">
        <v>0</v>
      </c>
      <c r="J25" s="66">
        <v>0</v>
      </c>
      <c r="K25" s="66">
        <v>0</v>
      </c>
      <c r="L25" s="66">
        <v>0</v>
      </c>
      <c r="M25" s="66">
        <v>0</v>
      </c>
      <c r="N25" s="66">
        <v>0</v>
      </c>
      <c r="O25" s="66">
        <v>0</v>
      </c>
      <c r="P25" s="66">
        <v>0</v>
      </c>
      <c r="Q25" s="66">
        <v>0</v>
      </c>
    </row>
    <row r="26" spans="1:20" s="19" customFormat="1" ht="38.25">
      <c r="A26" s="18"/>
      <c r="B26" s="50" t="s">
        <v>66</v>
      </c>
      <c r="C26" s="66">
        <v>2</v>
      </c>
      <c r="D26" s="66">
        <v>0</v>
      </c>
      <c r="E26" s="66">
        <v>0</v>
      </c>
      <c r="F26" s="66">
        <v>0</v>
      </c>
      <c r="G26" s="66">
        <v>0</v>
      </c>
      <c r="H26" s="66">
        <v>0</v>
      </c>
      <c r="I26" s="66">
        <v>0</v>
      </c>
      <c r="J26" s="66">
        <v>0</v>
      </c>
      <c r="K26" s="66">
        <v>0</v>
      </c>
      <c r="L26" s="66">
        <v>0</v>
      </c>
      <c r="M26" s="66">
        <v>0</v>
      </c>
      <c r="N26" s="66">
        <v>0</v>
      </c>
      <c r="O26" s="66">
        <v>0</v>
      </c>
      <c r="P26" s="66">
        <v>0</v>
      </c>
      <c r="Q26" s="66">
        <v>0</v>
      </c>
    </row>
    <row r="27" spans="1:20" s="19" customFormat="1" ht="15">
      <c r="A27" s="18"/>
      <c r="B27" s="50" t="s">
        <v>67</v>
      </c>
      <c r="C27" s="66">
        <v>160</v>
      </c>
      <c r="D27" s="66">
        <v>3</v>
      </c>
      <c r="E27" s="66">
        <v>3</v>
      </c>
      <c r="F27" s="66">
        <v>3</v>
      </c>
      <c r="G27" s="66">
        <v>0</v>
      </c>
      <c r="H27" s="66">
        <v>0</v>
      </c>
      <c r="I27" s="66">
        <v>0</v>
      </c>
      <c r="J27" s="66">
        <v>0</v>
      </c>
      <c r="K27" s="66">
        <v>0</v>
      </c>
      <c r="L27" s="66">
        <v>0</v>
      </c>
      <c r="M27" s="66">
        <v>0</v>
      </c>
      <c r="N27" s="66">
        <v>0</v>
      </c>
      <c r="O27" s="66">
        <v>0</v>
      </c>
      <c r="P27" s="66">
        <v>0</v>
      </c>
      <c r="Q27" s="66">
        <v>0</v>
      </c>
    </row>
    <row r="28" spans="1:20" s="19" customFormat="1" ht="25.5">
      <c r="A28" s="18"/>
      <c r="B28" s="50" t="s">
        <v>68</v>
      </c>
      <c r="C28" s="66">
        <v>11</v>
      </c>
      <c r="D28" s="66">
        <v>0</v>
      </c>
      <c r="E28" s="66">
        <v>0</v>
      </c>
      <c r="F28" s="66">
        <v>0</v>
      </c>
      <c r="G28" s="66">
        <v>0</v>
      </c>
      <c r="H28" s="66">
        <v>0</v>
      </c>
      <c r="I28" s="66">
        <v>0</v>
      </c>
      <c r="J28" s="66">
        <v>0</v>
      </c>
      <c r="K28" s="66">
        <v>0</v>
      </c>
      <c r="L28" s="66">
        <v>0</v>
      </c>
      <c r="M28" s="66">
        <v>0</v>
      </c>
      <c r="N28" s="66">
        <v>0</v>
      </c>
      <c r="O28" s="66">
        <v>0</v>
      </c>
      <c r="P28" s="66">
        <v>0</v>
      </c>
      <c r="Q28" s="66">
        <v>0</v>
      </c>
    </row>
    <row r="29" spans="1:20" s="19" customFormat="1" ht="15">
      <c r="A29" s="18"/>
      <c r="B29" s="50" t="s">
        <v>69</v>
      </c>
      <c r="C29" s="66">
        <v>1</v>
      </c>
      <c r="D29" s="66">
        <v>0</v>
      </c>
      <c r="E29" s="66">
        <v>0</v>
      </c>
      <c r="F29" s="66">
        <v>0</v>
      </c>
      <c r="G29" s="66">
        <v>0</v>
      </c>
      <c r="H29" s="66">
        <v>0</v>
      </c>
      <c r="I29" s="66">
        <v>0</v>
      </c>
      <c r="J29" s="66">
        <v>0</v>
      </c>
      <c r="K29" s="66">
        <v>0</v>
      </c>
      <c r="L29" s="66">
        <v>0</v>
      </c>
      <c r="M29" s="66">
        <v>0</v>
      </c>
      <c r="N29" s="66">
        <v>0</v>
      </c>
      <c r="O29" s="66">
        <v>0</v>
      </c>
      <c r="P29" s="66">
        <v>0</v>
      </c>
      <c r="Q29" s="66">
        <v>0</v>
      </c>
    </row>
    <row r="30" spans="1:20" s="19" customFormat="1" ht="25.5">
      <c r="A30" s="18"/>
      <c r="B30" s="50" t="s">
        <v>70</v>
      </c>
      <c r="C30" s="66">
        <v>1</v>
      </c>
      <c r="D30" s="66">
        <v>0</v>
      </c>
      <c r="E30" s="66">
        <v>0</v>
      </c>
      <c r="F30" s="66">
        <v>0</v>
      </c>
      <c r="G30" s="66">
        <v>0</v>
      </c>
      <c r="H30" s="66">
        <v>0</v>
      </c>
      <c r="I30" s="66">
        <v>0</v>
      </c>
      <c r="J30" s="66">
        <v>0</v>
      </c>
      <c r="K30" s="66">
        <v>0</v>
      </c>
      <c r="L30" s="66">
        <v>0</v>
      </c>
      <c r="M30" s="66">
        <v>0</v>
      </c>
      <c r="N30" s="66">
        <v>0</v>
      </c>
      <c r="O30" s="66">
        <v>0</v>
      </c>
      <c r="P30" s="66">
        <v>0</v>
      </c>
      <c r="Q30" s="66">
        <v>0</v>
      </c>
    </row>
    <row r="31" spans="1:20" s="19" customFormat="1" ht="25.5">
      <c r="A31" s="18"/>
      <c r="B31" s="50" t="s">
        <v>71</v>
      </c>
      <c r="C31" s="66">
        <v>0</v>
      </c>
      <c r="D31" s="66">
        <v>0</v>
      </c>
      <c r="E31" s="66">
        <v>0</v>
      </c>
      <c r="F31" s="66">
        <v>0</v>
      </c>
      <c r="G31" s="66">
        <v>0</v>
      </c>
      <c r="H31" s="66">
        <v>0</v>
      </c>
      <c r="I31" s="66">
        <v>0</v>
      </c>
      <c r="J31" s="66">
        <v>0</v>
      </c>
      <c r="K31" s="66">
        <v>0</v>
      </c>
      <c r="L31" s="66">
        <v>0</v>
      </c>
      <c r="M31" s="66">
        <v>0</v>
      </c>
      <c r="N31" s="66">
        <v>0</v>
      </c>
      <c r="O31" s="66">
        <v>0</v>
      </c>
      <c r="P31" s="66">
        <v>0</v>
      </c>
      <c r="Q31" s="66">
        <v>0</v>
      </c>
    </row>
    <row r="32" spans="1:20" s="19" customFormat="1" ht="63.75">
      <c r="A32" s="18"/>
      <c r="B32" s="50" t="s">
        <v>72</v>
      </c>
      <c r="C32" s="66">
        <v>379</v>
      </c>
      <c r="D32" s="66">
        <v>0</v>
      </c>
      <c r="E32" s="66">
        <v>0</v>
      </c>
      <c r="F32" s="66">
        <v>0</v>
      </c>
      <c r="G32" s="66">
        <v>0</v>
      </c>
      <c r="H32" s="66">
        <v>0</v>
      </c>
      <c r="I32" s="66">
        <v>0</v>
      </c>
      <c r="J32" s="66">
        <v>0</v>
      </c>
      <c r="K32" s="66">
        <v>0</v>
      </c>
      <c r="L32" s="66">
        <v>0</v>
      </c>
      <c r="M32" s="66">
        <v>0</v>
      </c>
      <c r="N32" s="66">
        <v>0</v>
      </c>
      <c r="O32" s="66">
        <v>0</v>
      </c>
      <c r="P32" s="66">
        <v>0</v>
      </c>
      <c r="Q32" s="66">
        <v>0</v>
      </c>
    </row>
    <row r="33" spans="1:18" s="19" customFormat="1" ht="51">
      <c r="A33" s="18"/>
      <c r="B33" s="50" t="s">
        <v>73</v>
      </c>
      <c r="C33" s="66">
        <v>162</v>
      </c>
      <c r="D33" s="66">
        <v>0</v>
      </c>
      <c r="E33" s="66">
        <v>0</v>
      </c>
      <c r="F33" s="66">
        <v>0</v>
      </c>
      <c r="G33" s="66">
        <v>0</v>
      </c>
      <c r="H33" s="66">
        <v>0</v>
      </c>
      <c r="I33" s="66">
        <v>0</v>
      </c>
      <c r="J33" s="66">
        <v>0</v>
      </c>
      <c r="K33" s="66">
        <v>0</v>
      </c>
      <c r="L33" s="66">
        <v>0</v>
      </c>
      <c r="M33" s="66">
        <v>0</v>
      </c>
      <c r="N33" s="66">
        <v>0</v>
      </c>
      <c r="O33" s="66">
        <v>0</v>
      </c>
      <c r="P33" s="66">
        <v>0</v>
      </c>
      <c r="Q33" s="66">
        <v>0</v>
      </c>
    </row>
    <row r="34" spans="1:18" s="19" customFormat="1" ht="51">
      <c r="A34" s="18"/>
      <c r="B34" s="50" t="s">
        <v>74</v>
      </c>
      <c r="C34" s="66">
        <v>33</v>
      </c>
      <c r="D34" s="66">
        <v>0</v>
      </c>
      <c r="E34" s="66">
        <v>0</v>
      </c>
      <c r="F34" s="66">
        <v>0</v>
      </c>
      <c r="G34" s="66">
        <v>0</v>
      </c>
      <c r="H34" s="66">
        <v>0</v>
      </c>
      <c r="I34" s="66">
        <v>0</v>
      </c>
      <c r="J34" s="66">
        <v>0</v>
      </c>
      <c r="K34" s="66">
        <v>0</v>
      </c>
      <c r="L34" s="66">
        <v>0</v>
      </c>
      <c r="M34" s="66">
        <v>0</v>
      </c>
      <c r="N34" s="66">
        <v>0</v>
      </c>
      <c r="O34" s="66">
        <v>0</v>
      </c>
      <c r="P34" s="66">
        <v>0</v>
      </c>
      <c r="Q34" s="66">
        <v>0</v>
      </c>
    </row>
    <row r="35" spans="1:18" s="19" customFormat="1" ht="25.5">
      <c r="A35" s="18"/>
      <c r="B35" s="50" t="s">
        <v>75</v>
      </c>
      <c r="C35" s="66">
        <v>96</v>
      </c>
      <c r="D35" s="66">
        <v>2</v>
      </c>
      <c r="E35" s="66">
        <v>2</v>
      </c>
      <c r="F35" s="66">
        <v>0</v>
      </c>
      <c r="G35" s="66">
        <v>0</v>
      </c>
      <c r="H35" s="66">
        <v>0</v>
      </c>
      <c r="I35" s="66">
        <v>0</v>
      </c>
      <c r="J35" s="66">
        <v>0</v>
      </c>
      <c r="K35" s="66">
        <v>0</v>
      </c>
      <c r="L35" s="66">
        <v>0</v>
      </c>
      <c r="M35" s="66">
        <v>0</v>
      </c>
      <c r="N35" s="66">
        <v>0</v>
      </c>
      <c r="O35" s="66">
        <v>0</v>
      </c>
      <c r="P35" s="66">
        <v>0</v>
      </c>
      <c r="Q35" s="66">
        <v>0</v>
      </c>
    </row>
    <row r="36" spans="1:18" s="19" customFormat="1" ht="15">
      <c r="A36" s="18"/>
      <c r="B36" s="50" t="s">
        <v>76</v>
      </c>
      <c r="C36" s="66">
        <v>273</v>
      </c>
      <c r="D36" s="66">
        <v>5</v>
      </c>
      <c r="E36" s="66">
        <v>5</v>
      </c>
      <c r="F36" s="66">
        <v>4</v>
      </c>
      <c r="G36" s="66">
        <v>0</v>
      </c>
      <c r="H36" s="66">
        <v>0</v>
      </c>
      <c r="I36" s="66">
        <v>0</v>
      </c>
      <c r="J36" s="66">
        <v>0</v>
      </c>
      <c r="K36" s="66">
        <v>0</v>
      </c>
      <c r="L36" s="66">
        <v>0</v>
      </c>
      <c r="M36" s="66">
        <v>0</v>
      </c>
      <c r="N36" s="66">
        <v>0</v>
      </c>
      <c r="O36" s="66">
        <v>0</v>
      </c>
      <c r="P36" s="66">
        <v>0</v>
      </c>
      <c r="Q36" s="66">
        <v>0</v>
      </c>
    </row>
    <row r="37" spans="1:18" s="19" customFormat="1" ht="15">
      <c r="A37" s="18"/>
      <c r="B37" s="50" t="s">
        <v>77</v>
      </c>
      <c r="C37" s="66">
        <v>3236</v>
      </c>
      <c r="D37" s="66">
        <v>2</v>
      </c>
      <c r="E37" s="66">
        <v>2</v>
      </c>
      <c r="F37" s="66">
        <v>2</v>
      </c>
      <c r="G37" s="66">
        <v>0</v>
      </c>
      <c r="H37" s="66">
        <v>0</v>
      </c>
      <c r="I37" s="66">
        <v>0</v>
      </c>
      <c r="J37" s="66">
        <v>0</v>
      </c>
      <c r="K37" s="66">
        <v>0</v>
      </c>
      <c r="L37" s="66">
        <v>0</v>
      </c>
      <c r="M37" s="66">
        <v>0</v>
      </c>
      <c r="N37" s="66">
        <v>0</v>
      </c>
      <c r="O37" s="66">
        <v>0</v>
      </c>
      <c r="P37" s="66">
        <v>0</v>
      </c>
      <c r="Q37" s="66">
        <v>0</v>
      </c>
    </row>
    <row r="38" spans="1:18" s="19" customFormat="1" ht="25.5">
      <c r="A38" s="18"/>
      <c r="B38" s="50" t="s">
        <v>78</v>
      </c>
      <c r="C38" s="66">
        <v>413</v>
      </c>
      <c r="D38" s="66">
        <v>0</v>
      </c>
      <c r="E38" s="66">
        <v>0</v>
      </c>
      <c r="F38" s="66">
        <v>0</v>
      </c>
      <c r="G38" s="66">
        <v>0</v>
      </c>
      <c r="H38" s="66">
        <v>0</v>
      </c>
      <c r="I38" s="66">
        <v>0</v>
      </c>
      <c r="J38" s="66">
        <v>0</v>
      </c>
      <c r="K38" s="66">
        <v>0</v>
      </c>
      <c r="L38" s="66">
        <v>0</v>
      </c>
      <c r="M38" s="66">
        <v>0</v>
      </c>
      <c r="N38" s="66">
        <v>0</v>
      </c>
      <c r="O38" s="66">
        <v>0</v>
      </c>
      <c r="P38" s="66">
        <v>0</v>
      </c>
      <c r="Q38" s="66">
        <v>0</v>
      </c>
    </row>
    <row r="39" spans="1:18" s="19" customFormat="1" ht="25.5">
      <c r="A39" s="18"/>
      <c r="B39" s="50" t="s">
        <v>79</v>
      </c>
      <c r="C39" s="66">
        <f>1599+55</f>
        <v>1654</v>
      </c>
      <c r="D39" s="66">
        <v>2</v>
      </c>
      <c r="E39" s="66">
        <v>2</v>
      </c>
      <c r="F39" s="66">
        <v>2</v>
      </c>
      <c r="G39" s="66">
        <v>0</v>
      </c>
      <c r="H39" s="66">
        <v>0</v>
      </c>
      <c r="I39" s="66">
        <v>0</v>
      </c>
      <c r="J39" s="66">
        <v>0</v>
      </c>
      <c r="K39" s="66">
        <v>0</v>
      </c>
      <c r="L39" s="66">
        <v>0</v>
      </c>
      <c r="M39" s="66">
        <v>0</v>
      </c>
      <c r="N39" s="66">
        <v>0</v>
      </c>
      <c r="O39" s="66">
        <v>0</v>
      </c>
      <c r="P39" s="66">
        <v>0</v>
      </c>
      <c r="Q39" s="66">
        <v>0</v>
      </c>
    </row>
    <row r="40" spans="1:18" s="19" customFormat="1" ht="15">
      <c r="A40" s="18"/>
      <c r="B40" s="50" t="s">
        <v>80</v>
      </c>
      <c r="C40" s="66">
        <v>518</v>
      </c>
      <c r="D40" s="66">
        <v>0</v>
      </c>
      <c r="E40" s="66">
        <v>0</v>
      </c>
      <c r="F40" s="66">
        <v>0</v>
      </c>
      <c r="G40" s="66">
        <v>0</v>
      </c>
      <c r="H40" s="66">
        <v>0</v>
      </c>
      <c r="I40" s="66">
        <v>0</v>
      </c>
      <c r="J40" s="66">
        <v>0</v>
      </c>
      <c r="K40" s="66">
        <v>0</v>
      </c>
      <c r="L40" s="66">
        <v>0</v>
      </c>
      <c r="M40" s="66">
        <v>0</v>
      </c>
      <c r="N40" s="66">
        <v>0</v>
      </c>
      <c r="O40" s="66">
        <v>0</v>
      </c>
      <c r="P40" s="66">
        <v>0</v>
      </c>
      <c r="Q40" s="66">
        <v>0</v>
      </c>
    </row>
    <row r="41" spans="1:18" s="19" customFormat="1" ht="25.5">
      <c r="A41" s="18"/>
      <c r="B41" s="50" t="s">
        <v>81</v>
      </c>
      <c r="C41" s="66">
        <v>28</v>
      </c>
      <c r="D41" s="66">
        <v>0</v>
      </c>
      <c r="E41" s="66">
        <v>0</v>
      </c>
      <c r="F41" s="66">
        <v>0</v>
      </c>
      <c r="G41" s="66">
        <v>0</v>
      </c>
      <c r="H41" s="66">
        <v>0</v>
      </c>
      <c r="I41" s="66">
        <v>0</v>
      </c>
      <c r="J41" s="66">
        <v>0</v>
      </c>
      <c r="K41" s="66">
        <v>0</v>
      </c>
      <c r="L41" s="66">
        <v>0</v>
      </c>
      <c r="M41" s="66">
        <v>0</v>
      </c>
      <c r="N41" s="66">
        <v>0</v>
      </c>
      <c r="O41" s="66">
        <v>0</v>
      </c>
      <c r="P41" s="66">
        <v>0</v>
      </c>
      <c r="Q41" s="66">
        <v>0</v>
      </c>
    </row>
    <row r="42" spans="1:18" s="19" customFormat="1" ht="15">
      <c r="A42" s="18"/>
      <c r="B42" s="50" t="s">
        <v>82</v>
      </c>
      <c r="C42" s="66">
        <v>2</v>
      </c>
      <c r="D42" s="66">
        <v>0</v>
      </c>
      <c r="E42" s="66">
        <v>0</v>
      </c>
      <c r="F42" s="66">
        <v>0</v>
      </c>
      <c r="G42" s="66">
        <v>0</v>
      </c>
      <c r="H42" s="66">
        <v>0</v>
      </c>
      <c r="I42" s="66">
        <v>0</v>
      </c>
      <c r="J42" s="66">
        <v>0</v>
      </c>
      <c r="K42" s="66">
        <v>0</v>
      </c>
      <c r="L42" s="66">
        <v>0</v>
      </c>
      <c r="M42" s="66">
        <v>0</v>
      </c>
      <c r="N42" s="66">
        <v>0</v>
      </c>
      <c r="O42" s="66">
        <v>0</v>
      </c>
      <c r="P42" s="66">
        <v>0</v>
      </c>
      <c r="Q42" s="66">
        <v>0</v>
      </c>
    </row>
    <row r="43" spans="1:18" s="19" customFormat="1" ht="38.25">
      <c r="A43" s="18"/>
      <c r="B43" s="50" t="s">
        <v>83</v>
      </c>
      <c r="C43" s="66">
        <v>4</v>
      </c>
      <c r="D43" s="66">
        <v>0</v>
      </c>
      <c r="E43" s="66">
        <v>0</v>
      </c>
      <c r="F43" s="66">
        <v>0</v>
      </c>
      <c r="G43" s="66">
        <v>0</v>
      </c>
      <c r="H43" s="66">
        <v>0</v>
      </c>
      <c r="I43" s="66">
        <v>0</v>
      </c>
      <c r="J43" s="66">
        <v>0</v>
      </c>
      <c r="K43" s="66">
        <v>0</v>
      </c>
      <c r="L43" s="66">
        <v>0</v>
      </c>
      <c r="M43" s="66">
        <v>0</v>
      </c>
      <c r="N43" s="66">
        <v>0</v>
      </c>
      <c r="O43" s="66">
        <v>0</v>
      </c>
      <c r="P43" s="66">
        <v>0</v>
      </c>
      <c r="Q43" s="66">
        <v>0</v>
      </c>
    </row>
    <row r="44" spans="1:18" s="19" customFormat="1" ht="15">
      <c r="A44" s="18"/>
      <c r="B44" s="50" t="s">
        <v>84</v>
      </c>
      <c r="C44" s="66">
        <f>905+6+19</f>
        <v>930</v>
      </c>
      <c r="D44" s="66">
        <v>4</v>
      </c>
      <c r="E44" s="66">
        <v>4</v>
      </c>
      <c r="F44" s="66">
        <v>0</v>
      </c>
      <c r="G44" s="66">
        <v>0</v>
      </c>
      <c r="H44" s="66">
        <v>0</v>
      </c>
      <c r="I44" s="66">
        <v>0</v>
      </c>
      <c r="J44" s="66">
        <v>0</v>
      </c>
      <c r="K44" s="66">
        <v>0</v>
      </c>
      <c r="L44" s="66">
        <v>0</v>
      </c>
      <c r="M44" s="66">
        <v>0</v>
      </c>
      <c r="N44" s="66">
        <v>0</v>
      </c>
      <c r="O44" s="66">
        <v>0</v>
      </c>
      <c r="P44" s="66">
        <v>0</v>
      </c>
      <c r="Q44" s="66">
        <v>0</v>
      </c>
    </row>
    <row r="45" spans="1:18" s="19" customFormat="1" ht="38.25">
      <c r="A45" s="18"/>
      <c r="B45" s="50" t="s">
        <v>85</v>
      </c>
      <c r="C45" s="66">
        <v>0</v>
      </c>
      <c r="D45" s="66">
        <v>0</v>
      </c>
      <c r="E45" s="66">
        <v>0</v>
      </c>
      <c r="F45" s="66">
        <v>0</v>
      </c>
      <c r="G45" s="66">
        <v>0</v>
      </c>
      <c r="H45" s="66">
        <v>0</v>
      </c>
      <c r="I45" s="66">
        <v>0</v>
      </c>
      <c r="J45" s="66">
        <v>0</v>
      </c>
      <c r="K45" s="66">
        <v>0</v>
      </c>
      <c r="L45" s="66">
        <v>0</v>
      </c>
      <c r="M45" s="66">
        <v>0</v>
      </c>
      <c r="N45" s="66">
        <v>0</v>
      </c>
      <c r="O45" s="66">
        <v>0</v>
      </c>
      <c r="P45" s="66">
        <v>0</v>
      </c>
      <c r="Q45" s="66">
        <v>0</v>
      </c>
    </row>
    <row r="46" spans="1:18" s="19" customFormat="1" ht="25.5">
      <c r="A46" s="18"/>
      <c r="B46" s="50" t="s">
        <v>68</v>
      </c>
      <c r="C46" s="66">
        <v>0</v>
      </c>
      <c r="D46" s="66">
        <v>0</v>
      </c>
      <c r="E46" s="66">
        <v>0</v>
      </c>
      <c r="F46" s="66">
        <v>0</v>
      </c>
      <c r="G46" s="66">
        <v>0</v>
      </c>
      <c r="H46" s="66">
        <v>0</v>
      </c>
      <c r="I46" s="66">
        <v>0</v>
      </c>
      <c r="J46" s="66">
        <v>0</v>
      </c>
      <c r="K46" s="66">
        <v>0</v>
      </c>
      <c r="L46" s="66">
        <v>0</v>
      </c>
      <c r="M46" s="66">
        <v>0</v>
      </c>
      <c r="N46" s="66">
        <v>0</v>
      </c>
      <c r="O46" s="66">
        <v>0</v>
      </c>
      <c r="P46" s="66">
        <v>0</v>
      </c>
      <c r="Q46" s="66">
        <v>0</v>
      </c>
    </row>
    <row r="47" spans="1:18" s="19" customFormat="1" ht="89.25">
      <c r="A47" s="18"/>
      <c r="B47" s="50" t="s">
        <v>86</v>
      </c>
      <c r="C47" s="66">
        <v>1</v>
      </c>
      <c r="D47" s="66">
        <v>0</v>
      </c>
      <c r="E47" s="66">
        <v>0</v>
      </c>
      <c r="F47" s="66">
        <v>0</v>
      </c>
      <c r="G47" s="66">
        <v>0</v>
      </c>
      <c r="H47" s="66">
        <v>0</v>
      </c>
      <c r="I47" s="66">
        <v>0</v>
      </c>
      <c r="J47" s="66">
        <v>0</v>
      </c>
      <c r="K47" s="66">
        <v>0</v>
      </c>
      <c r="L47" s="66">
        <v>0</v>
      </c>
      <c r="M47" s="66">
        <v>0</v>
      </c>
      <c r="N47" s="66">
        <v>0</v>
      </c>
      <c r="O47" s="66">
        <v>0</v>
      </c>
      <c r="P47" s="66">
        <v>0</v>
      </c>
      <c r="Q47" s="66">
        <v>0</v>
      </c>
      <c r="R47">
        <v>0</v>
      </c>
    </row>
    <row r="48" spans="1:18" s="19" customFormat="1" ht="126.75">
      <c r="A48" s="18"/>
      <c r="B48" s="50" t="s">
        <v>87</v>
      </c>
      <c r="C48" s="66">
        <v>2</v>
      </c>
      <c r="D48" s="66">
        <v>0</v>
      </c>
      <c r="E48" s="66">
        <v>0</v>
      </c>
      <c r="F48" s="66">
        <v>0</v>
      </c>
      <c r="G48" s="66">
        <v>0</v>
      </c>
      <c r="H48" s="66">
        <v>0</v>
      </c>
      <c r="I48" s="66">
        <v>0</v>
      </c>
      <c r="J48" s="66">
        <v>0</v>
      </c>
      <c r="K48" s="66">
        <v>0</v>
      </c>
      <c r="L48" s="66">
        <v>0</v>
      </c>
      <c r="M48" s="66">
        <v>0</v>
      </c>
      <c r="N48" s="66">
        <v>0</v>
      </c>
      <c r="O48" s="66">
        <v>0</v>
      </c>
      <c r="P48" s="66">
        <v>0</v>
      </c>
      <c r="Q48" s="66">
        <v>0</v>
      </c>
      <c r="R48">
        <v>0</v>
      </c>
    </row>
    <row r="49" spans="1:18" s="19" customFormat="1" ht="25.5">
      <c r="A49" s="18"/>
      <c r="B49" s="50" t="s">
        <v>88</v>
      </c>
      <c r="C49" s="66">
        <v>0</v>
      </c>
      <c r="D49" s="66">
        <v>0</v>
      </c>
      <c r="E49" s="66">
        <v>0</v>
      </c>
      <c r="F49" s="66">
        <v>0</v>
      </c>
      <c r="G49" s="66">
        <v>0</v>
      </c>
      <c r="H49" s="66">
        <v>0</v>
      </c>
      <c r="I49" s="66">
        <v>0</v>
      </c>
      <c r="J49" s="66">
        <v>0</v>
      </c>
      <c r="K49" s="66">
        <v>0</v>
      </c>
      <c r="L49" s="66">
        <v>0</v>
      </c>
      <c r="M49" s="66">
        <v>0</v>
      </c>
      <c r="N49" s="66">
        <v>0</v>
      </c>
      <c r="O49" s="66">
        <v>0</v>
      </c>
      <c r="P49" s="66">
        <v>0</v>
      </c>
      <c r="Q49" s="66">
        <v>0</v>
      </c>
      <c r="R49">
        <v>0</v>
      </c>
    </row>
    <row r="50" spans="1:18" s="19" customFormat="1" ht="25.5">
      <c r="A50" s="18"/>
      <c r="B50" s="50" t="s">
        <v>89</v>
      </c>
      <c r="C50" s="66">
        <v>0</v>
      </c>
      <c r="D50" s="66">
        <v>0</v>
      </c>
      <c r="E50" s="66">
        <v>0</v>
      </c>
      <c r="F50" s="66">
        <v>0</v>
      </c>
      <c r="G50" s="66">
        <v>0</v>
      </c>
      <c r="H50" s="66">
        <v>0</v>
      </c>
      <c r="I50" s="66">
        <v>0</v>
      </c>
      <c r="J50" s="66">
        <v>0</v>
      </c>
      <c r="K50" s="66">
        <v>0</v>
      </c>
      <c r="L50" s="66">
        <v>0</v>
      </c>
      <c r="M50" s="66">
        <v>0</v>
      </c>
      <c r="N50" s="66">
        <v>0</v>
      </c>
      <c r="O50" s="66">
        <v>0</v>
      </c>
      <c r="P50" s="66">
        <v>0</v>
      </c>
      <c r="Q50" s="66">
        <v>0</v>
      </c>
      <c r="R50">
        <v>0</v>
      </c>
    </row>
    <row r="51" spans="1:18" s="19" customFormat="1" ht="25.5">
      <c r="A51" s="18"/>
      <c r="B51" s="50" t="s">
        <v>90</v>
      </c>
      <c r="C51" s="66">
        <v>0</v>
      </c>
      <c r="D51" s="66">
        <v>0</v>
      </c>
      <c r="E51" s="66">
        <v>0</v>
      </c>
      <c r="F51" s="66">
        <v>0</v>
      </c>
      <c r="G51" s="66">
        <v>0</v>
      </c>
      <c r="H51" s="66">
        <v>0</v>
      </c>
      <c r="I51" s="66">
        <v>0</v>
      </c>
      <c r="J51" s="66">
        <v>0</v>
      </c>
      <c r="K51" s="66">
        <v>0</v>
      </c>
      <c r="L51" s="66">
        <v>0</v>
      </c>
      <c r="M51" s="66">
        <v>0</v>
      </c>
      <c r="N51" s="66">
        <v>0</v>
      </c>
      <c r="O51" s="66">
        <v>0</v>
      </c>
      <c r="P51" s="66">
        <v>0</v>
      </c>
      <c r="Q51" s="66">
        <v>0</v>
      </c>
      <c r="R51">
        <v>0</v>
      </c>
    </row>
    <row r="52" spans="1:18" s="19" customFormat="1" ht="15">
      <c r="A52" s="18"/>
      <c r="B52" s="50" t="s">
        <v>91</v>
      </c>
      <c r="C52" s="66">
        <v>38</v>
      </c>
      <c r="D52" s="66">
        <v>6</v>
      </c>
      <c r="E52" s="66">
        <v>6</v>
      </c>
      <c r="F52" s="66">
        <v>1</v>
      </c>
      <c r="G52" s="66">
        <v>0</v>
      </c>
      <c r="H52" s="66">
        <v>0</v>
      </c>
      <c r="I52" s="66">
        <v>0</v>
      </c>
      <c r="J52" s="66">
        <v>0</v>
      </c>
      <c r="K52" s="66">
        <v>0</v>
      </c>
      <c r="L52" s="66">
        <v>0</v>
      </c>
      <c r="M52" s="66">
        <v>0</v>
      </c>
      <c r="N52" s="66">
        <v>0</v>
      </c>
      <c r="O52" s="66">
        <v>0</v>
      </c>
      <c r="P52" s="66">
        <v>0</v>
      </c>
      <c r="Q52" s="66">
        <v>0</v>
      </c>
      <c r="R52">
        <v>0</v>
      </c>
    </row>
    <row r="53" spans="1:18" s="19" customFormat="1" ht="25.5">
      <c r="A53" s="18"/>
      <c r="B53" s="50" t="s">
        <v>92</v>
      </c>
      <c r="C53" s="66">
        <v>24</v>
      </c>
      <c r="D53" s="66">
        <v>5</v>
      </c>
      <c r="E53" s="66">
        <v>5</v>
      </c>
      <c r="F53" s="66">
        <v>1</v>
      </c>
      <c r="G53" s="66">
        <v>0</v>
      </c>
      <c r="H53" s="66">
        <v>0</v>
      </c>
      <c r="I53" s="66">
        <v>0</v>
      </c>
      <c r="J53" s="66">
        <v>0</v>
      </c>
      <c r="K53" s="66">
        <v>0</v>
      </c>
      <c r="L53" s="66">
        <v>0</v>
      </c>
      <c r="M53" s="66">
        <v>0</v>
      </c>
      <c r="N53" s="66">
        <v>0</v>
      </c>
      <c r="O53" s="66">
        <v>0</v>
      </c>
      <c r="P53" s="66">
        <v>0</v>
      </c>
      <c r="Q53" s="66">
        <v>0</v>
      </c>
      <c r="R53">
        <v>0</v>
      </c>
    </row>
    <row r="54" spans="1:18" s="19" customFormat="1" ht="15">
      <c r="A54" s="18"/>
      <c r="B54" s="50" t="s">
        <v>93</v>
      </c>
      <c r="C54" s="66">
        <v>0</v>
      </c>
      <c r="D54" s="66">
        <v>0</v>
      </c>
      <c r="E54" s="66">
        <v>0</v>
      </c>
      <c r="F54" s="66">
        <v>0</v>
      </c>
      <c r="G54" s="66">
        <v>0</v>
      </c>
      <c r="H54" s="66">
        <v>0</v>
      </c>
      <c r="I54" s="66">
        <v>0</v>
      </c>
      <c r="J54" s="66">
        <v>0</v>
      </c>
      <c r="K54" s="66">
        <v>0</v>
      </c>
      <c r="L54" s="66">
        <v>0</v>
      </c>
      <c r="M54" s="66">
        <v>0</v>
      </c>
      <c r="N54" s="66">
        <v>0</v>
      </c>
      <c r="O54" s="66">
        <v>0</v>
      </c>
      <c r="P54" s="66">
        <v>0</v>
      </c>
      <c r="Q54" s="66">
        <v>0</v>
      </c>
      <c r="R54">
        <v>0</v>
      </c>
    </row>
    <row r="55" spans="1:18" s="19" customFormat="1" ht="25.5">
      <c r="A55" s="18"/>
      <c r="B55" s="50" t="s">
        <v>94</v>
      </c>
      <c r="C55" s="66">
        <v>1</v>
      </c>
      <c r="D55" s="66">
        <v>0</v>
      </c>
      <c r="E55" s="66">
        <v>0</v>
      </c>
      <c r="F55" s="66">
        <v>0</v>
      </c>
      <c r="G55" s="66">
        <v>0</v>
      </c>
      <c r="H55" s="66">
        <v>0</v>
      </c>
      <c r="I55" s="66">
        <v>0</v>
      </c>
      <c r="J55" s="66">
        <v>0</v>
      </c>
      <c r="K55" s="66">
        <v>0</v>
      </c>
      <c r="L55" s="66">
        <v>0</v>
      </c>
      <c r="M55" s="66">
        <v>0</v>
      </c>
      <c r="N55" s="66">
        <v>0</v>
      </c>
      <c r="O55" s="66">
        <v>0</v>
      </c>
      <c r="P55" s="66">
        <v>0</v>
      </c>
      <c r="Q55" s="66">
        <v>0</v>
      </c>
      <c r="R55">
        <v>0</v>
      </c>
    </row>
    <row r="56" spans="1:18" s="19" customFormat="1" ht="25.5">
      <c r="A56" s="18"/>
      <c r="B56" s="50" t="s">
        <v>95</v>
      </c>
      <c r="C56" s="66">
        <v>6</v>
      </c>
      <c r="D56" s="66">
        <v>1</v>
      </c>
      <c r="E56" s="66">
        <v>1</v>
      </c>
      <c r="F56" s="66">
        <v>0</v>
      </c>
      <c r="G56" s="66">
        <v>0</v>
      </c>
      <c r="H56" s="66">
        <v>0</v>
      </c>
      <c r="I56" s="66">
        <v>0</v>
      </c>
      <c r="J56" s="66">
        <v>0</v>
      </c>
      <c r="K56" s="66">
        <v>0</v>
      </c>
      <c r="L56" s="66">
        <v>0</v>
      </c>
      <c r="M56" s="66">
        <v>0</v>
      </c>
      <c r="N56" s="66">
        <v>0</v>
      </c>
      <c r="O56" s="66">
        <v>0</v>
      </c>
      <c r="P56" s="66">
        <v>0</v>
      </c>
      <c r="Q56" s="66">
        <v>0</v>
      </c>
      <c r="R56">
        <v>0</v>
      </c>
    </row>
    <row r="57" spans="1:18" s="19" customFormat="1" ht="25.5">
      <c r="A57" s="18"/>
      <c r="B57" s="50" t="s">
        <v>96</v>
      </c>
      <c r="C57" s="66">
        <v>1</v>
      </c>
      <c r="D57" s="66">
        <v>0</v>
      </c>
      <c r="E57" s="66">
        <v>0</v>
      </c>
      <c r="F57" s="66">
        <v>0</v>
      </c>
      <c r="G57" s="66">
        <v>0</v>
      </c>
      <c r="H57" s="66">
        <v>0</v>
      </c>
      <c r="I57" s="66">
        <v>0</v>
      </c>
      <c r="J57" s="66">
        <v>0</v>
      </c>
      <c r="K57" s="66">
        <v>0</v>
      </c>
      <c r="L57" s="66">
        <v>0</v>
      </c>
      <c r="M57" s="66">
        <v>0</v>
      </c>
      <c r="N57" s="66">
        <v>0</v>
      </c>
      <c r="O57" s="66">
        <v>0</v>
      </c>
      <c r="P57" s="66">
        <v>0</v>
      </c>
      <c r="Q57" s="66">
        <v>0</v>
      </c>
      <c r="R57">
        <v>0</v>
      </c>
    </row>
    <row r="58" spans="1:18" s="19" customFormat="1" ht="25.5">
      <c r="A58" s="18"/>
      <c r="B58" s="50" t="s">
        <v>97</v>
      </c>
      <c r="C58" s="66">
        <v>3</v>
      </c>
      <c r="D58" s="66">
        <v>0</v>
      </c>
      <c r="E58" s="66">
        <v>0</v>
      </c>
      <c r="F58" s="66">
        <v>0</v>
      </c>
      <c r="G58" s="66">
        <v>0</v>
      </c>
      <c r="H58" s="66">
        <v>0</v>
      </c>
      <c r="I58" s="66">
        <v>0</v>
      </c>
      <c r="J58" s="66">
        <v>0</v>
      </c>
      <c r="K58" s="66">
        <v>0</v>
      </c>
      <c r="L58" s="66">
        <v>0</v>
      </c>
      <c r="M58" s="66">
        <v>0</v>
      </c>
      <c r="N58" s="66">
        <v>0</v>
      </c>
      <c r="O58" s="66">
        <v>0</v>
      </c>
      <c r="P58" s="66">
        <v>0</v>
      </c>
      <c r="Q58" s="66">
        <v>0</v>
      </c>
      <c r="R58">
        <v>0</v>
      </c>
    </row>
    <row r="59" spans="1:18" s="19" customFormat="1" ht="25.5">
      <c r="A59" s="18"/>
      <c r="B59" s="50" t="s">
        <v>98</v>
      </c>
      <c r="C59" s="66">
        <v>0</v>
      </c>
      <c r="D59" s="66">
        <v>0</v>
      </c>
      <c r="E59" s="66">
        <v>0</v>
      </c>
      <c r="F59" s="66">
        <v>0</v>
      </c>
      <c r="G59" s="66">
        <v>0</v>
      </c>
      <c r="H59" s="66">
        <v>0</v>
      </c>
      <c r="I59" s="66">
        <v>0</v>
      </c>
      <c r="J59" s="66">
        <v>0</v>
      </c>
      <c r="K59" s="66">
        <v>0</v>
      </c>
      <c r="L59" s="66">
        <v>0</v>
      </c>
      <c r="M59" s="66">
        <v>0</v>
      </c>
      <c r="N59" s="66">
        <v>0</v>
      </c>
      <c r="O59" s="66">
        <v>0</v>
      </c>
      <c r="P59" s="66">
        <v>0</v>
      </c>
      <c r="Q59" s="66">
        <v>0</v>
      </c>
      <c r="R59">
        <v>0</v>
      </c>
    </row>
    <row r="60" spans="1:18" s="19" customFormat="1" ht="15.75">
      <c r="A60" s="18"/>
      <c r="B60" s="73" t="s">
        <v>99</v>
      </c>
      <c r="C60" s="70"/>
      <c r="D60" s="70"/>
      <c r="E60" s="70"/>
      <c r="F60" s="70"/>
      <c r="G60" s="70"/>
      <c r="H60" s="70"/>
      <c r="I60" s="70"/>
      <c r="J60" s="70"/>
      <c r="K60" s="70"/>
      <c r="L60" s="70"/>
      <c r="M60" s="70"/>
      <c r="N60" s="70"/>
      <c r="O60" s="70"/>
      <c r="P60" s="70"/>
      <c r="Q60" s="70"/>
    </row>
    <row r="61" spans="1:18" s="19" customFormat="1" ht="25.5">
      <c r="A61" s="18"/>
      <c r="B61" s="50" t="s">
        <v>100</v>
      </c>
      <c r="C61" s="66">
        <v>0</v>
      </c>
      <c r="D61" s="66">
        <v>0</v>
      </c>
      <c r="E61" s="66">
        <v>0</v>
      </c>
      <c r="F61" s="66">
        <v>0</v>
      </c>
      <c r="G61" s="66">
        <v>0</v>
      </c>
      <c r="H61" s="66">
        <v>0</v>
      </c>
      <c r="I61" s="66">
        <v>0</v>
      </c>
      <c r="J61" s="66">
        <v>0</v>
      </c>
      <c r="K61" s="66">
        <v>0</v>
      </c>
      <c r="L61" s="66">
        <v>0</v>
      </c>
      <c r="M61" s="66">
        <v>0</v>
      </c>
      <c r="N61" s="66">
        <v>0</v>
      </c>
      <c r="O61" s="66">
        <v>0</v>
      </c>
      <c r="P61" s="66">
        <v>0</v>
      </c>
      <c r="Q61" s="66">
        <v>0</v>
      </c>
    </row>
    <row r="62" spans="1:18" s="19" customFormat="1" ht="25.5">
      <c r="A62" s="18"/>
      <c r="B62" s="50" t="s">
        <v>101</v>
      </c>
      <c r="C62" s="66">
        <v>0</v>
      </c>
      <c r="D62" s="66">
        <v>0</v>
      </c>
      <c r="E62" s="66">
        <v>0</v>
      </c>
      <c r="F62" s="66">
        <v>0</v>
      </c>
      <c r="G62" s="66">
        <v>0</v>
      </c>
      <c r="H62" s="66">
        <v>0</v>
      </c>
      <c r="I62" s="66">
        <v>0</v>
      </c>
      <c r="J62" s="66">
        <v>0</v>
      </c>
      <c r="K62" s="66">
        <v>0</v>
      </c>
      <c r="L62" s="66">
        <v>0</v>
      </c>
      <c r="M62" s="66">
        <v>0</v>
      </c>
      <c r="N62" s="66">
        <v>0</v>
      </c>
      <c r="O62" s="66">
        <v>0</v>
      </c>
      <c r="P62" s="66">
        <v>0</v>
      </c>
      <c r="Q62" s="66">
        <v>0</v>
      </c>
    </row>
    <row r="63" spans="1:18" s="19" customFormat="1" ht="25.5">
      <c r="A63" s="18"/>
      <c r="B63" s="50" t="s">
        <v>102</v>
      </c>
      <c r="C63" s="66">
        <v>0</v>
      </c>
      <c r="D63" s="66">
        <v>0</v>
      </c>
      <c r="E63" s="66">
        <v>0</v>
      </c>
      <c r="F63" s="66">
        <v>0</v>
      </c>
      <c r="G63" s="66">
        <v>0</v>
      </c>
      <c r="H63" s="66">
        <v>0</v>
      </c>
      <c r="I63" s="66">
        <v>0</v>
      </c>
      <c r="J63" s="66">
        <v>0</v>
      </c>
      <c r="K63" s="66">
        <v>0</v>
      </c>
      <c r="L63" s="66">
        <v>0</v>
      </c>
      <c r="M63" s="66">
        <v>0</v>
      </c>
      <c r="N63" s="66">
        <v>0</v>
      </c>
      <c r="O63" s="66">
        <v>0</v>
      </c>
      <c r="P63" s="66">
        <v>0</v>
      </c>
      <c r="Q63" s="66">
        <v>0</v>
      </c>
    </row>
    <row r="64" spans="1:18" s="19" customFormat="1" ht="25.5">
      <c r="A64" s="18"/>
      <c r="B64" s="50" t="s">
        <v>103</v>
      </c>
      <c r="C64" s="66">
        <v>2</v>
      </c>
      <c r="D64" s="66">
        <v>0</v>
      </c>
      <c r="E64" s="66">
        <v>0</v>
      </c>
      <c r="F64" s="66">
        <v>0</v>
      </c>
      <c r="G64" s="66">
        <v>0</v>
      </c>
      <c r="H64" s="66">
        <v>0</v>
      </c>
      <c r="I64" s="66">
        <v>0</v>
      </c>
      <c r="J64" s="66">
        <v>0</v>
      </c>
      <c r="K64" s="66">
        <v>0</v>
      </c>
      <c r="L64" s="66">
        <v>0</v>
      </c>
      <c r="M64" s="66">
        <v>0</v>
      </c>
      <c r="N64" s="66">
        <v>0</v>
      </c>
      <c r="O64" s="66">
        <v>0</v>
      </c>
      <c r="P64" s="66">
        <v>0</v>
      </c>
      <c r="Q64" s="66">
        <v>0</v>
      </c>
    </row>
    <row r="65" spans="1:17" s="19" customFormat="1" ht="25.5">
      <c r="A65" s="18"/>
      <c r="B65" s="50" t="s">
        <v>104</v>
      </c>
      <c r="C65" s="66">
        <v>3</v>
      </c>
      <c r="D65" s="66">
        <v>0</v>
      </c>
      <c r="E65" s="66">
        <v>0</v>
      </c>
      <c r="F65" s="66">
        <v>0</v>
      </c>
      <c r="G65" s="66">
        <v>0</v>
      </c>
      <c r="H65" s="66">
        <v>0</v>
      </c>
      <c r="I65" s="66">
        <v>0</v>
      </c>
      <c r="J65" s="66">
        <v>0</v>
      </c>
      <c r="K65" s="66">
        <v>0</v>
      </c>
      <c r="L65" s="66">
        <v>0</v>
      </c>
      <c r="M65" s="66">
        <v>0</v>
      </c>
      <c r="N65" s="66">
        <v>0</v>
      </c>
      <c r="O65" s="66">
        <v>0</v>
      </c>
      <c r="P65" s="66">
        <v>0</v>
      </c>
      <c r="Q65" s="66">
        <v>0</v>
      </c>
    </row>
    <row r="66" spans="1:17" s="19" customFormat="1" ht="25.5">
      <c r="A66" s="18"/>
      <c r="B66" s="50" t="s">
        <v>105</v>
      </c>
      <c r="C66" s="66">
        <v>0</v>
      </c>
      <c r="D66" s="66">
        <v>0</v>
      </c>
      <c r="E66" s="66">
        <v>0</v>
      </c>
      <c r="F66" s="66">
        <v>0</v>
      </c>
      <c r="G66" s="66">
        <v>0</v>
      </c>
      <c r="H66" s="66">
        <v>0</v>
      </c>
      <c r="I66" s="66">
        <v>0</v>
      </c>
      <c r="J66" s="66">
        <v>0</v>
      </c>
      <c r="K66" s="66">
        <v>0</v>
      </c>
      <c r="L66" s="66">
        <v>0</v>
      </c>
      <c r="M66" s="66">
        <v>0</v>
      </c>
      <c r="N66" s="66">
        <v>0</v>
      </c>
      <c r="O66" s="66">
        <v>0</v>
      </c>
      <c r="P66" s="66">
        <v>0</v>
      </c>
      <c r="Q66" s="66">
        <v>0</v>
      </c>
    </row>
    <row r="67" spans="1:17" s="19" customFormat="1" ht="25.5">
      <c r="A67" s="18"/>
      <c r="B67" s="50" t="s">
        <v>106</v>
      </c>
      <c r="C67" s="66">
        <v>14</v>
      </c>
      <c r="D67" s="66">
        <v>2</v>
      </c>
      <c r="E67" s="66">
        <v>2</v>
      </c>
      <c r="F67" s="66">
        <v>0</v>
      </c>
      <c r="G67" s="66">
        <v>0</v>
      </c>
      <c r="H67" s="66">
        <v>0</v>
      </c>
      <c r="I67" s="66">
        <v>0</v>
      </c>
      <c r="J67" s="66">
        <v>0</v>
      </c>
      <c r="K67" s="66">
        <v>0</v>
      </c>
      <c r="L67" s="66">
        <v>0</v>
      </c>
      <c r="M67" s="66">
        <v>0</v>
      </c>
      <c r="N67" s="66">
        <v>0</v>
      </c>
      <c r="O67" s="66">
        <v>0</v>
      </c>
      <c r="P67" s="66">
        <v>0</v>
      </c>
      <c r="Q67" s="66">
        <v>0</v>
      </c>
    </row>
    <row r="68" spans="1:17" s="19" customFormat="1" ht="25.5">
      <c r="A68" s="18"/>
      <c r="B68" s="50" t="s">
        <v>107</v>
      </c>
      <c r="C68" s="66">
        <v>0</v>
      </c>
      <c r="D68" s="66">
        <v>0</v>
      </c>
      <c r="E68" s="66">
        <v>0</v>
      </c>
      <c r="F68" s="66">
        <v>0</v>
      </c>
      <c r="G68" s="66">
        <v>0</v>
      </c>
      <c r="H68" s="66">
        <v>0</v>
      </c>
      <c r="I68" s="66">
        <v>0</v>
      </c>
      <c r="J68" s="66">
        <v>0</v>
      </c>
      <c r="K68" s="66">
        <v>0</v>
      </c>
      <c r="L68" s="66">
        <v>0</v>
      </c>
      <c r="M68" s="66">
        <v>0</v>
      </c>
      <c r="N68" s="66">
        <v>0</v>
      </c>
      <c r="O68" s="66">
        <v>0</v>
      </c>
      <c r="P68" s="66">
        <v>0</v>
      </c>
      <c r="Q68" s="66">
        <v>0</v>
      </c>
    </row>
    <row r="69" spans="1:17" s="19" customFormat="1" ht="25.5">
      <c r="A69" s="18"/>
      <c r="B69" s="50" t="s">
        <v>108</v>
      </c>
      <c r="C69" s="66">
        <v>0</v>
      </c>
      <c r="D69" s="66">
        <v>0</v>
      </c>
      <c r="E69" s="66">
        <v>0</v>
      </c>
      <c r="F69" s="66">
        <v>0</v>
      </c>
      <c r="G69" s="66">
        <v>0</v>
      </c>
      <c r="H69" s="66">
        <v>0</v>
      </c>
      <c r="I69" s="66">
        <v>0</v>
      </c>
      <c r="J69" s="66">
        <v>0</v>
      </c>
      <c r="K69" s="66">
        <v>0</v>
      </c>
      <c r="L69" s="66">
        <v>0</v>
      </c>
      <c r="M69" s="66">
        <v>0</v>
      </c>
      <c r="N69" s="66">
        <v>0</v>
      </c>
      <c r="O69" s="66">
        <v>0</v>
      </c>
      <c r="P69" s="66">
        <v>0</v>
      </c>
      <c r="Q69" s="66">
        <v>0</v>
      </c>
    </row>
    <row r="70" spans="1:17" s="19" customFormat="1" ht="15.75" customHeight="1">
      <c r="A70" s="18"/>
      <c r="B70" s="50" t="s">
        <v>109</v>
      </c>
      <c r="C70" s="66">
        <v>8</v>
      </c>
      <c r="D70" s="66">
        <v>0</v>
      </c>
      <c r="E70" s="66">
        <v>0</v>
      </c>
      <c r="F70" s="66">
        <v>0</v>
      </c>
      <c r="G70" s="66">
        <v>0</v>
      </c>
      <c r="H70" s="66">
        <v>0</v>
      </c>
      <c r="I70" s="66">
        <v>0</v>
      </c>
      <c r="J70" s="66">
        <v>0</v>
      </c>
      <c r="K70" s="66">
        <v>0</v>
      </c>
      <c r="L70" s="66">
        <v>0</v>
      </c>
      <c r="M70" s="66">
        <v>0</v>
      </c>
      <c r="N70" s="66">
        <v>0</v>
      </c>
      <c r="O70" s="66">
        <v>0</v>
      </c>
      <c r="P70" s="66">
        <v>0</v>
      </c>
      <c r="Q70" s="66">
        <v>0</v>
      </c>
    </row>
    <row r="71" spans="1:17" s="19" customFormat="1" ht="25.5">
      <c r="A71" s="18"/>
      <c r="B71" s="50" t="s">
        <v>110</v>
      </c>
      <c r="C71" s="66">
        <v>0</v>
      </c>
      <c r="D71" s="66">
        <v>0</v>
      </c>
      <c r="E71" s="66">
        <v>0</v>
      </c>
      <c r="F71" s="66">
        <v>0</v>
      </c>
      <c r="G71" s="66">
        <v>0</v>
      </c>
      <c r="H71" s="66">
        <v>0</v>
      </c>
      <c r="I71" s="66">
        <v>0</v>
      </c>
      <c r="J71" s="66">
        <v>0</v>
      </c>
      <c r="K71" s="66">
        <v>0</v>
      </c>
      <c r="L71" s="66">
        <v>0</v>
      </c>
      <c r="M71" s="66">
        <v>0</v>
      </c>
      <c r="N71" s="66">
        <v>0</v>
      </c>
      <c r="O71" s="66">
        <v>0</v>
      </c>
      <c r="P71" s="66">
        <v>0</v>
      </c>
      <c r="Q71" s="66">
        <v>0</v>
      </c>
    </row>
    <row r="72" spans="1:17" s="19" customFormat="1" ht="25.5">
      <c r="A72" s="18"/>
      <c r="B72" s="50" t="s">
        <v>111</v>
      </c>
      <c r="C72" s="66">
        <v>9</v>
      </c>
      <c r="D72" s="66">
        <v>0</v>
      </c>
      <c r="E72" s="66">
        <v>0</v>
      </c>
      <c r="F72" s="66">
        <v>0</v>
      </c>
      <c r="G72" s="66">
        <v>0</v>
      </c>
      <c r="H72" s="66">
        <v>0</v>
      </c>
      <c r="I72" s="66">
        <v>0</v>
      </c>
      <c r="J72" s="66">
        <v>0</v>
      </c>
      <c r="K72" s="66">
        <v>0</v>
      </c>
      <c r="L72" s="66">
        <v>0</v>
      </c>
      <c r="M72" s="66">
        <v>0</v>
      </c>
      <c r="N72" s="66">
        <v>0</v>
      </c>
      <c r="O72" s="66">
        <v>0</v>
      </c>
      <c r="P72" s="66">
        <v>0</v>
      </c>
      <c r="Q72" s="66">
        <v>0</v>
      </c>
    </row>
    <row r="73" spans="1:17" s="19" customFormat="1" ht="25.5">
      <c r="A73" s="18"/>
      <c r="B73" s="50" t="s">
        <v>112</v>
      </c>
      <c r="C73" s="66">
        <v>0</v>
      </c>
      <c r="D73" s="66">
        <v>0</v>
      </c>
      <c r="E73" s="66">
        <v>0</v>
      </c>
      <c r="F73" s="66">
        <v>0</v>
      </c>
      <c r="G73" s="66">
        <v>0</v>
      </c>
      <c r="H73" s="66">
        <v>0</v>
      </c>
      <c r="I73" s="66">
        <v>0</v>
      </c>
      <c r="J73" s="66">
        <v>0</v>
      </c>
      <c r="K73" s="66">
        <v>0</v>
      </c>
      <c r="L73" s="66">
        <v>0</v>
      </c>
      <c r="M73" s="66">
        <v>0</v>
      </c>
      <c r="N73" s="66">
        <v>0</v>
      </c>
      <c r="O73" s="66">
        <v>0</v>
      </c>
      <c r="P73" s="66">
        <v>0</v>
      </c>
      <c r="Q73" s="66">
        <v>0</v>
      </c>
    </row>
    <row r="74" spans="1:17" s="19" customFormat="1" ht="25.5">
      <c r="A74" s="18"/>
      <c r="B74" s="50" t="s">
        <v>113</v>
      </c>
      <c r="C74" s="66">
        <v>39</v>
      </c>
      <c r="D74" s="66">
        <v>8</v>
      </c>
      <c r="E74" s="66">
        <v>8</v>
      </c>
      <c r="F74" s="66">
        <v>0</v>
      </c>
      <c r="G74" s="66">
        <v>0</v>
      </c>
      <c r="H74" s="66">
        <v>0</v>
      </c>
      <c r="I74" s="66">
        <v>0</v>
      </c>
      <c r="J74" s="66">
        <v>0</v>
      </c>
      <c r="K74" s="66">
        <v>0</v>
      </c>
      <c r="L74" s="66">
        <v>0</v>
      </c>
      <c r="M74" s="66">
        <v>0</v>
      </c>
      <c r="N74" s="66">
        <v>0</v>
      </c>
      <c r="O74" s="66">
        <v>0</v>
      </c>
      <c r="P74" s="66">
        <v>0</v>
      </c>
      <c r="Q74" s="66">
        <v>0</v>
      </c>
    </row>
    <row r="75" spans="1:17" s="19" customFormat="1" ht="25.5">
      <c r="A75" s="18"/>
      <c r="B75" s="50" t="s">
        <v>114</v>
      </c>
      <c r="C75" s="66">
        <v>0</v>
      </c>
      <c r="D75" s="66">
        <v>0</v>
      </c>
      <c r="E75" s="66">
        <v>0</v>
      </c>
      <c r="F75" s="66">
        <v>0</v>
      </c>
      <c r="G75" s="66">
        <v>0</v>
      </c>
      <c r="H75" s="66">
        <v>0</v>
      </c>
      <c r="I75" s="66">
        <v>0</v>
      </c>
      <c r="J75" s="66">
        <v>0</v>
      </c>
      <c r="K75" s="66">
        <v>0</v>
      </c>
      <c r="L75" s="66">
        <v>0</v>
      </c>
      <c r="M75" s="66">
        <v>0</v>
      </c>
      <c r="N75" s="66">
        <v>0</v>
      </c>
      <c r="O75" s="66">
        <v>0</v>
      </c>
      <c r="P75" s="66">
        <v>0</v>
      </c>
      <c r="Q75" s="66">
        <v>0</v>
      </c>
    </row>
    <row r="76" spans="1:17" s="19" customFormat="1" ht="25.5">
      <c r="A76" s="18"/>
      <c r="B76" s="50" t="s">
        <v>115</v>
      </c>
      <c r="C76" s="66">
        <v>0</v>
      </c>
      <c r="D76" s="66">
        <v>0</v>
      </c>
      <c r="E76" s="66">
        <v>0</v>
      </c>
      <c r="F76" s="66">
        <v>0</v>
      </c>
      <c r="G76" s="66">
        <v>0</v>
      </c>
      <c r="H76" s="66">
        <v>0</v>
      </c>
      <c r="I76" s="66">
        <v>0</v>
      </c>
      <c r="J76" s="66">
        <v>0</v>
      </c>
      <c r="K76" s="66">
        <v>0</v>
      </c>
      <c r="L76" s="66">
        <v>0</v>
      </c>
      <c r="M76" s="66">
        <v>0</v>
      </c>
      <c r="N76" s="66">
        <v>0</v>
      </c>
      <c r="O76" s="66">
        <v>0</v>
      </c>
      <c r="P76" s="66">
        <v>0</v>
      </c>
      <c r="Q76" s="66">
        <v>0</v>
      </c>
    </row>
    <row r="77" spans="1:17" s="19" customFormat="1" ht="25.5">
      <c r="A77" s="18"/>
      <c r="B77" s="50" t="s">
        <v>116</v>
      </c>
      <c r="C77" s="66">
        <v>6</v>
      </c>
      <c r="D77" s="66">
        <v>0</v>
      </c>
      <c r="E77" s="66">
        <v>0</v>
      </c>
      <c r="F77" s="66">
        <v>0</v>
      </c>
      <c r="G77" s="66">
        <v>0</v>
      </c>
      <c r="H77" s="66">
        <v>0</v>
      </c>
      <c r="I77" s="66">
        <v>0</v>
      </c>
      <c r="J77" s="66">
        <v>0</v>
      </c>
      <c r="K77" s="66">
        <v>0</v>
      </c>
      <c r="L77" s="66">
        <v>0</v>
      </c>
      <c r="M77" s="66">
        <v>0</v>
      </c>
      <c r="N77" s="66">
        <v>0</v>
      </c>
      <c r="O77" s="66">
        <v>0</v>
      </c>
      <c r="P77" s="66">
        <v>0</v>
      </c>
      <c r="Q77" s="66">
        <v>0</v>
      </c>
    </row>
    <row r="78" spans="1:17" s="19" customFormat="1" ht="25.5">
      <c r="A78" s="18"/>
      <c r="B78" s="50" t="s">
        <v>117</v>
      </c>
      <c r="C78" s="66">
        <v>0</v>
      </c>
      <c r="D78" s="66">
        <v>0</v>
      </c>
      <c r="E78" s="66">
        <v>0</v>
      </c>
      <c r="F78" s="66">
        <v>0</v>
      </c>
      <c r="G78" s="66">
        <v>0</v>
      </c>
      <c r="H78" s="66">
        <v>0</v>
      </c>
      <c r="I78" s="66">
        <v>0</v>
      </c>
      <c r="J78" s="66">
        <v>0</v>
      </c>
      <c r="K78" s="66">
        <v>0</v>
      </c>
      <c r="L78" s="66">
        <v>0</v>
      </c>
      <c r="M78" s="66">
        <v>0</v>
      </c>
      <c r="N78" s="66">
        <v>0</v>
      </c>
      <c r="O78" s="66">
        <v>0</v>
      </c>
      <c r="P78" s="66">
        <v>0</v>
      </c>
      <c r="Q78" s="66">
        <v>0</v>
      </c>
    </row>
    <row r="79" spans="1:17" s="19" customFormat="1" ht="25.5">
      <c r="A79" s="18"/>
      <c r="B79" s="50" t="s">
        <v>118</v>
      </c>
      <c r="C79" s="66">
        <v>2</v>
      </c>
      <c r="D79" s="66">
        <v>1</v>
      </c>
      <c r="E79" s="66">
        <v>1</v>
      </c>
      <c r="F79" s="66">
        <v>1</v>
      </c>
      <c r="G79" s="66">
        <v>0</v>
      </c>
      <c r="H79" s="66">
        <v>0</v>
      </c>
      <c r="I79" s="66">
        <v>0</v>
      </c>
      <c r="J79" s="66">
        <v>0</v>
      </c>
      <c r="K79" s="66">
        <v>0</v>
      </c>
      <c r="L79" s="66">
        <v>0</v>
      </c>
      <c r="M79" s="66">
        <v>0</v>
      </c>
      <c r="N79" s="66">
        <v>0</v>
      </c>
      <c r="O79" s="66">
        <v>0</v>
      </c>
      <c r="P79" s="66">
        <v>0</v>
      </c>
      <c r="Q79" s="66">
        <v>0</v>
      </c>
    </row>
    <row r="80" spans="1:17" s="19" customFormat="1" ht="25.5">
      <c r="A80" s="18"/>
      <c r="B80" s="50" t="s">
        <v>119</v>
      </c>
      <c r="C80" s="66">
        <v>54</v>
      </c>
      <c r="D80" s="66">
        <v>13</v>
      </c>
      <c r="E80" s="66">
        <v>13</v>
      </c>
      <c r="F80" s="66">
        <v>1</v>
      </c>
      <c r="G80" s="66">
        <v>0</v>
      </c>
      <c r="H80" s="66">
        <v>0</v>
      </c>
      <c r="I80" s="66">
        <v>0</v>
      </c>
      <c r="J80" s="66">
        <v>0</v>
      </c>
      <c r="K80" s="66">
        <v>0</v>
      </c>
      <c r="L80" s="66">
        <v>0</v>
      </c>
      <c r="M80" s="66">
        <v>0</v>
      </c>
      <c r="N80" s="66">
        <v>0</v>
      </c>
      <c r="O80" s="66">
        <v>0</v>
      </c>
      <c r="P80" s="66">
        <v>0</v>
      </c>
      <c r="Q80" s="66">
        <v>0</v>
      </c>
    </row>
    <row r="81" spans="1:17" s="19" customFormat="1" ht="25.5">
      <c r="A81" s="18"/>
      <c r="B81" s="50" t="s">
        <v>120</v>
      </c>
      <c r="C81" s="66">
        <v>16</v>
      </c>
      <c r="D81" s="66">
        <v>5</v>
      </c>
      <c r="E81" s="66">
        <v>5</v>
      </c>
      <c r="F81" s="66">
        <v>0</v>
      </c>
      <c r="G81" s="66">
        <v>0</v>
      </c>
      <c r="H81" s="66">
        <v>0</v>
      </c>
      <c r="I81" s="66">
        <v>0</v>
      </c>
      <c r="J81" s="66">
        <v>0</v>
      </c>
      <c r="K81" s="66">
        <v>0</v>
      </c>
      <c r="L81" s="66">
        <v>0</v>
      </c>
      <c r="M81" s="66">
        <v>0</v>
      </c>
      <c r="N81" s="66">
        <v>0</v>
      </c>
      <c r="O81" s="66">
        <v>0</v>
      </c>
      <c r="P81" s="66">
        <v>0</v>
      </c>
      <c r="Q81" s="66">
        <v>0</v>
      </c>
    </row>
    <row r="82" spans="1:17" s="19" customFormat="1" ht="25.5">
      <c r="A82" s="18"/>
      <c r="B82" s="50" t="s">
        <v>121</v>
      </c>
      <c r="C82" s="66">
        <v>9</v>
      </c>
      <c r="D82" s="66">
        <v>1</v>
      </c>
      <c r="E82" s="66">
        <v>1</v>
      </c>
      <c r="F82" s="66">
        <v>1</v>
      </c>
      <c r="G82" s="66">
        <v>0</v>
      </c>
      <c r="H82" s="66">
        <v>0</v>
      </c>
      <c r="I82" s="66">
        <v>0</v>
      </c>
      <c r="J82" s="66">
        <v>0</v>
      </c>
      <c r="K82" s="66">
        <v>0</v>
      </c>
      <c r="L82" s="66">
        <v>0</v>
      </c>
      <c r="M82" s="66">
        <v>0</v>
      </c>
      <c r="N82" s="66">
        <v>0</v>
      </c>
      <c r="O82" s="66">
        <v>0</v>
      </c>
      <c r="P82" s="66">
        <v>0</v>
      </c>
      <c r="Q82" s="66">
        <v>0</v>
      </c>
    </row>
    <row r="83" spans="1:17" s="19" customFormat="1" ht="25.5">
      <c r="A83" s="18"/>
      <c r="B83" s="50" t="s">
        <v>122</v>
      </c>
      <c r="C83" s="66">
        <v>0</v>
      </c>
      <c r="D83" s="66">
        <v>0</v>
      </c>
      <c r="E83" s="66">
        <v>0</v>
      </c>
      <c r="F83" s="66">
        <v>0</v>
      </c>
      <c r="G83" s="66">
        <v>0</v>
      </c>
      <c r="H83" s="66">
        <v>0</v>
      </c>
      <c r="I83" s="66">
        <v>0</v>
      </c>
      <c r="J83" s="66">
        <v>0</v>
      </c>
      <c r="K83" s="66">
        <v>0</v>
      </c>
      <c r="L83" s="66">
        <v>0</v>
      </c>
      <c r="M83" s="66">
        <v>0</v>
      </c>
      <c r="N83" s="66">
        <v>0</v>
      </c>
      <c r="O83" s="66">
        <v>0</v>
      </c>
      <c r="P83" s="66">
        <v>0</v>
      </c>
      <c r="Q83" s="66">
        <v>0</v>
      </c>
    </row>
    <row r="84" spans="1:17" s="19" customFormat="1" ht="25.5">
      <c r="A84" s="18"/>
      <c r="B84" s="50" t="s">
        <v>123</v>
      </c>
      <c r="C84" s="66">
        <v>1</v>
      </c>
      <c r="D84" s="66">
        <v>1</v>
      </c>
      <c r="E84" s="66">
        <v>1</v>
      </c>
      <c r="F84" s="66">
        <v>0</v>
      </c>
      <c r="G84" s="66">
        <v>0</v>
      </c>
      <c r="H84" s="66">
        <v>0</v>
      </c>
      <c r="I84" s="66">
        <v>0</v>
      </c>
      <c r="J84" s="66">
        <v>0</v>
      </c>
      <c r="K84" s="66">
        <v>0</v>
      </c>
      <c r="L84" s="66">
        <v>0</v>
      </c>
      <c r="M84" s="66">
        <v>0</v>
      </c>
      <c r="N84" s="66">
        <v>0</v>
      </c>
      <c r="O84" s="66">
        <v>0</v>
      </c>
      <c r="P84" s="66">
        <v>0</v>
      </c>
      <c r="Q84" s="66">
        <v>0</v>
      </c>
    </row>
    <row r="85" spans="1:17" s="19" customFormat="1" ht="25.5">
      <c r="A85" s="18"/>
      <c r="B85" s="50" t="s">
        <v>124</v>
      </c>
      <c r="C85" s="66">
        <v>0</v>
      </c>
      <c r="D85" s="66">
        <v>0</v>
      </c>
      <c r="E85" s="66">
        <v>0</v>
      </c>
      <c r="F85" s="66">
        <v>0</v>
      </c>
      <c r="G85" s="66">
        <v>0</v>
      </c>
      <c r="H85" s="66">
        <v>0</v>
      </c>
      <c r="I85" s="66">
        <v>0</v>
      </c>
      <c r="J85" s="66">
        <v>0</v>
      </c>
      <c r="K85" s="66">
        <v>0</v>
      </c>
      <c r="L85" s="66">
        <v>0</v>
      </c>
      <c r="M85" s="66">
        <v>0</v>
      </c>
      <c r="N85" s="66">
        <v>0</v>
      </c>
      <c r="O85" s="66">
        <v>0</v>
      </c>
      <c r="P85" s="66">
        <v>0</v>
      </c>
      <c r="Q85" s="66">
        <v>0</v>
      </c>
    </row>
    <row r="86" spans="1:17" s="19" customFormat="1" ht="25.5">
      <c r="A86" s="18"/>
      <c r="B86" s="50" t="s">
        <v>125</v>
      </c>
      <c r="C86" s="66">
        <v>1</v>
      </c>
      <c r="D86" s="66">
        <v>1</v>
      </c>
      <c r="E86" s="66">
        <v>1</v>
      </c>
      <c r="F86" s="66">
        <v>0</v>
      </c>
      <c r="G86" s="66">
        <v>0</v>
      </c>
      <c r="H86" s="66">
        <v>0</v>
      </c>
      <c r="I86" s="66">
        <v>0</v>
      </c>
      <c r="J86" s="66">
        <v>0</v>
      </c>
      <c r="K86" s="66">
        <v>0</v>
      </c>
      <c r="L86" s="66">
        <v>0</v>
      </c>
      <c r="M86" s="66">
        <v>0</v>
      </c>
      <c r="N86" s="66">
        <v>0</v>
      </c>
      <c r="O86" s="66">
        <v>0</v>
      </c>
      <c r="P86" s="66">
        <v>0</v>
      </c>
      <c r="Q86" s="66">
        <v>0</v>
      </c>
    </row>
    <row r="87" spans="1:17" s="19" customFormat="1" ht="25.5">
      <c r="A87" s="18"/>
      <c r="B87" s="50" t="s">
        <v>126</v>
      </c>
      <c r="C87" s="66">
        <v>0</v>
      </c>
      <c r="D87" s="66">
        <v>0</v>
      </c>
      <c r="E87" s="66">
        <v>0</v>
      </c>
      <c r="F87" s="66">
        <v>0</v>
      </c>
      <c r="G87" s="66">
        <v>0</v>
      </c>
      <c r="H87" s="66">
        <v>0</v>
      </c>
      <c r="I87" s="66">
        <v>0</v>
      </c>
      <c r="J87" s="66">
        <v>0</v>
      </c>
      <c r="K87" s="66">
        <v>0</v>
      </c>
      <c r="L87" s="66">
        <v>0</v>
      </c>
      <c r="M87" s="66">
        <v>0</v>
      </c>
      <c r="N87" s="66">
        <v>0</v>
      </c>
      <c r="O87" s="66">
        <v>0</v>
      </c>
      <c r="P87" s="66">
        <v>0</v>
      </c>
      <c r="Q87" s="66">
        <v>0</v>
      </c>
    </row>
    <row r="88" spans="1:17" s="19" customFormat="1" ht="25.5">
      <c r="A88" s="18"/>
      <c r="B88" s="50" t="s">
        <v>127</v>
      </c>
      <c r="C88" s="66">
        <v>0</v>
      </c>
      <c r="D88" s="66">
        <v>0</v>
      </c>
      <c r="E88" s="66">
        <v>0</v>
      </c>
      <c r="F88" s="66">
        <v>0</v>
      </c>
      <c r="G88" s="66">
        <v>0</v>
      </c>
      <c r="H88" s="66">
        <v>0</v>
      </c>
      <c r="I88" s="66">
        <v>0</v>
      </c>
      <c r="J88" s="66">
        <v>0</v>
      </c>
      <c r="K88" s="66">
        <v>0</v>
      </c>
      <c r="L88" s="66">
        <v>0</v>
      </c>
      <c r="M88" s="66">
        <v>0</v>
      </c>
      <c r="N88" s="66">
        <v>0</v>
      </c>
      <c r="O88" s="66">
        <v>0</v>
      </c>
      <c r="P88" s="66">
        <v>0</v>
      </c>
      <c r="Q88" s="66">
        <v>0</v>
      </c>
    </row>
    <row r="89" spans="1:17" s="19" customFormat="1" ht="25.5">
      <c r="A89" s="18"/>
      <c r="B89" s="50" t="s">
        <v>128</v>
      </c>
      <c r="C89" s="66">
        <v>2</v>
      </c>
      <c r="D89" s="66">
        <v>0</v>
      </c>
      <c r="E89" s="66">
        <v>0</v>
      </c>
      <c r="F89" s="66">
        <v>0</v>
      </c>
      <c r="G89" s="66">
        <v>0</v>
      </c>
      <c r="H89" s="66">
        <v>0</v>
      </c>
      <c r="I89" s="66">
        <v>0</v>
      </c>
      <c r="J89" s="66">
        <v>0</v>
      </c>
      <c r="K89" s="66">
        <v>0</v>
      </c>
      <c r="L89" s="66">
        <v>0</v>
      </c>
      <c r="M89" s="66">
        <v>0</v>
      </c>
      <c r="N89" s="66">
        <v>0</v>
      </c>
      <c r="O89" s="66">
        <v>0</v>
      </c>
      <c r="P89" s="66">
        <v>0</v>
      </c>
      <c r="Q89" s="66">
        <v>0</v>
      </c>
    </row>
    <row r="90" spans="1:17" s="19" customFormat="1" ht="25.5">
      <c r="A90" s="18"/>
      <c r="B90" s="50" t="s">
        <v>129</v>
      </c>
      <c r="C90" s="66">
        <v>0</v>
      </c>
      <c r="D90" s="66">
        <v>0</v>
      </c>
      <c r="E90" s="66">
        <v>0</v>
      </c>
      <c r="F90" s="66">
        <v>0</v>
      </c>
      <c r="G90" s="66">
        <v>0</v>
      </c>
      <c r="H90" s="66">
        <v>0</v>
      </c>
      <c r="I90" s="66">
        <v>0</v>
      </c>
      <c r="J90" s="66">
        <v>0</v>
      </c>
      <c r="K90" s="66">
        <v>0</v>
      </c>
      <c r="L90" s="66">
        <v>0</v>
      </c>
      <c r="M90" s="66">
        <v>0</v>
      </c>
      <c r="N90" s="66">
        <v>0</v>
      </c>
      <c r="O90" s="66">
        <v>0</v>
      </c>
      <c r="P90" s="66">
        <v>0</v>
      </c>
      <c r="Q90" s="66">
        <v>0</v>
      </c>
    </row>
    <row r="91" spans="1:17" s="19" customFormat="1" ht="25.5">
      <c r="A91" s="18"/>
      <c r="B91" s="50" t="s">
        <v>130</v>
      </c>
      <c r="C91" s="66">
        <v>0</v>
      </c>
      <c r="D91" s="66">
        <v>0</v>
      </c>
      <c r="E91" s="66">
        <v>0</v>
      </c>
      <c r="F91" s="66">
        <v>0</v>
      </c>
      <c r="G91" s="66">
        <v>0</v>
      </c>
      <c r="H91" s="66">
        <v>0</v>
      </c>
      <c r="I91" s="66">
        <v>0</v>
      </c>
      <c r="J91" s="66">
        <v>0</v>
      </c>
      <c r="K91" s="66">
        <v>0</v>
      </c>
      <c r="L91" s="66">
        <v>0</v>
      </c>
      <c r="M91" s="66">
        <v>0</v>
      </c>
      <c r="N91" s="66">
        <v>0</v>
      </c>
      <c r="O91" s="66">
        <v>0</v>
      </c>
      <c r="P91" s="66">
        <v>0</v>
      </c>
      <c r="Q91" s="66">
        <v>0</v>
      </c>
    </row>
    <row r="92" spans="1:17" s="19" customFormat="1" ht="25.5">
      <c r="A92" s="18"/>
      <c r="B92" s="50" t="s">
        <v>131</v>
      </c>
      <c r="C92" s="66">
        <v>0</v>
      </c>
      <c r="D92" s="66">
        <v>0</v>
      </c>
      <c r="E92" s="66">
        <v>0</v>
      </c>
      <c r="F92" s="66">
        <v>0</v>
      </c>
      <c r="G92" s="66">
        <v>0</v>
      </c>
      <c r="H92" s="66">
        <v>0</v>
      </c>
      <c r="I92" s="66">
        <v>0</v>
      </c>
      <c r="J92" s="66">
        <v>0</v>
      </c>
      <c r="K92" s="66">
        <v>0</v>
      </c>
      <c r="L92" s="66">
        <v>0</v>
      </c>
      <c r="M92" s="66">
        <v>0</v>
      </c>
      <c r="N92" s="66">
        <v>0</v>
      </c>
      <c r="O92" s="66">
        <v>0</v>
      </c>
      <c r="P92" s="66">
        <v>0</v>
      </c>
      <c r="Q92" s="66">
        <v>0</v>
      </c>
    </row>
    <row r="93" spans="1:17" s="19" customFormat="1" ht="25.5">
      <c r="A93" s="18"/>
      <c r="B93" s="50" t="s">
        <v>132</v>
      </c>
      <c r="C93" s="66">
        <v>0</v>
      </c>
      <c r="D93" s="66">
        <v>0</v>
      </c>
      <c r="E93" s="66">
        <v>0</v>
      </c>
      <c r="F93" s="66">
        <v>0</v>
      </c>
      <c r="G93" s="66">
        <v>0</v>
      </c>
      <c r="H93" s="66">
        <v>0</v>
      </c>
      <c r="I93" s="66">
        <v>0</v>
      </c>
      <c r="J93" s="66">
        <v>0</v>
      </c>
      <c r="K93" s="66">
        <v>0</v>
      </c>
      <c r="L93" s="66">
        <v>0</v>
      </c>
      <c r="M93" s="66">
        <v>0</v>
      </c>
      <c r="N93" s="66">
        <v>0</v>
      </c>
      <c r="O93" s="66">
        <v>0</v>
      </c>
      <c r="P93" s="66">
        <v>0</v>
      </c>
      <c r="Q93" s="66">
        <v>0</v>
      </c>
    </row>
    <row r="94" spans="1:17" s="19" customFormat="1" ht="15">
      <c r="A94" s="18"/>
      <c r="B94" s="50" t="s">
        <v>133</v>
      </c>
      <c r="C94" s="66">
        <v>0</v>
      </c>
      <c r="D94" s="66">
        <v>0</v>
      </c>
      <c r="E94" s="66">
        <v>0</v>
      </c>
      <c r="F94" s="66">
        <v>0</v>
      </c>
      <c r="G94" s="66">
        <v>0</v>
      </c>
      <c r="H94" s="66">
        <v>0</v>
      </c>
      <c r="I94" s="66">
        <v>0</v>
      </c>
      <c r="J94" s="66">
        <v>0</v>
      </c>
      <c r="K94" s="66">
        <v>0</v>
      </c>
      <c r="L94" s="66">
        <v>0</v>
      </c>
      <c r="M94" s="66">
        <v>0</v>
      </c>
      <c r="N94" s="66">
        <v>0</v>
      </c>
      <c r="O94" s="66">
        <v>0</v>
      </c>
      <c r="P94" s="66">
        <v>0</v>
      </c>
      <c r="Q94" s="66">
        <v>0</v>
      </c>
    </row>
    <row r="95" spans="1:17" s="19" customFormat="1" ht="15">
      <c r="A95" s="18"/>
      <c r="B95" s="50" t="s">
        <v>134</v>
      </c>
      <c r="C95" s="66">
        <v>0</v>
      </c>
      <c r="D95" s="66">
        <v>0</v>
      </c>
      <c r="E95" s="66">
        <v>0</v>
      </c>
      <c r="F95" s="66">
        <v>0</v>
      </c>
      <c r="G95" s="66">
        <v>0</v>
      </c>
      <c r="H95" s="66">
        <v>0</v>
      </c>
      <c r="I95" s="66">
        <v>0</v>
      </c>
      <c r="J95" s="66">
        <v>0</v>
      </c>
      <c r="K95" s="66">
        <v>0</v>
      </c>
      <c r="L95" s="66">
        <v>0</v>
      </c>
      <c r="M95" s="66">
        <v>0</v>
      </c>
      <c r="N95" s="66">
        <v>0</v>
      </c>
      <c r="O95" s="66">
        <v>0</v>
      </c>
      <c r="P95" s="66">
        <v>0</v>
      </c>
      <c r="Q95" s="66">
        <v>0</v>
      </c>
    </row>
    <row r="96" spans="1:17" s="19" customFormat="1" ht="15">
      <c r="A96" s="18"/>
      <c r="B96" s="50" t="s">
        <v>135</v>
      </c>
      <c r="C96" s="66">
        <v>0</v>
      </c>
      <c r="D96" s="66">
        <v>0</v>
      </c>
      <c r="E96" s="66">
        <v>0</v>
      </c>
      <c r="F96" s="66">
        <v>0</v>
      </c>
      <c r="G96" s="66">
        <v>0</v>
      </c>
      <c r="H96" s="66">
        <v>0</v>
      </c>
      <c r="I96" s="66">
        <v>0</v>
      </c>
      <c r="J96" s="66">
        <v>0</v>
      </c>
      <c r="K96" s="66">
        <v>0</v>
      </c>
      <c r="L96" s="66">
        <v>0</v>
      </c>
      <c r="M96" s="66">
        <v>0</v>
      </c>
      <c r="N96" s="66">
        <v>0</v>
      </c>
      <c r="O96" s="66">
        <v>0</v>
      </c>
      <c r="P96" s="66">
        <v>0</v>
      </c>
      <c r="Q96" s="66">
        <v>0</v>
      </c>
    </row>
    <row r="97" spans="1:20" s="19" customFormat="1" ht="15">
      <c r="A97" s="18"/>
      <c r="B97" s="50" t="s">
        <v>136</v>
      </c>
      <c r="C97" s="66">
        <v>0</v>
      </c>
      <c r="D97" s="66">
        <v>0</v>
      </c>
      <c r="E97" s="66">
        <v>0</v>
      </c>
      <c r="F97" s="66">
        <v>0</v>
      </c>
      <c r="G97" s="66">
        <v>0</v>
      </c>
      <c r="H97" s="66">
        <v>0</v>
      </c>
      <c r="I97" s="66">
        <v>0</v>
      </c>
      <c r="J97" s="66">
        <v>0</v>
      </c>
      <c r="K97" s="66">
        <v>0</v>
      </c>
      <c r="L97" s="66">
        <v>0</v>
      </c>
      <c r="M97" s="66">
        <v>0</v>
      </c>
      <c r="N97" s="66">
        <v>0</v>
      </c>
      <c r="O97" s="66">
        <v>0</v>
      </c>
      <c r="P97" s="66">
        <v>0</v>
      </c>
      <c r="Q97" s="66">
        <v>0</v>
      </c>
    </row>
    <row r="98" spans="1:20" s="19" customFormat="1" ht="15">
      <c r="A98" s="18"/>
      <c r="B98" s="50" t="s">
        <v>137</v>
      </c>
      <c r="C98" s="66">
        <v>0</v>
      </c>
      <c r="D98" s="66">
        <v>0</v>
      </c>
      <c r="E98" s="66">
        <v>0</v>
      </c>
      <c r="F98" s="66">
        <v>0</v>
      </c>
      <c r="G98" s="66">
        <v>0</v>
      </c>
      <c r="H98" s="66">
        <v>0</v>
      </c>
      <c r="I98" s="66">
        <v>0</v>
      </c>
      <c r="J98" s="66">
        <v>0</v>
      </c>
      <c r="K98" s="66">
        <v>0</v>
      </c>
      <c r="L98" s="66">
        <v>0</v>
      </c>
      <c r="M98" s="66">
        <v>0</v>
      </c>
      <c r="N98" s="66">
        <v>0</v>
      </c>
      <c r="O98" s="66">
        <v>0</v>
      </c>
      <c r="P98" s="66">
        <v>0</v>
      </c>
      <c r="Q98" s="66">
        <v>0</v>
      </c>
    </row>
    <row r="99" spans="1:20" s="19" customFormat="1" ht="15">
      <c r="A99" s="18"/>
      <c r="B99" s="50" t="s">
        <v>138</v>
      </c>
      <c r="C99" s="66">
        <v>0</v>
      </c>
      <c r="D99" s="66">
        <v>0</v>
      </c>
      <c r="E99" s="66">
        <v>0</v>
      </c>
      <c r="F99" s="66">
        <v>0</v>
      </c>
      <c r="G99" s="66">
        <v>0</v>
      </c>
      <c r="H99" s="66">
        <v>0</v>
      </c>
      <c r="I99" s="66">
        <v>0</v>
      </c>
      <c r="J99" s="66">
        <v>0</v>
      </c>
      <c r="K99" s="66">
        <v>0</v>
      </c>
      <c r="L99" s="66">
        <v>0</v>
      </c>
      <c r="M99" s="66">
        <v>0</v>
      </c>
      <c r="N99" s="66">
        <v>0</v>
      </c>
      <c r="O99" s="66">
        <v>0</v>
      </c>
      <c r="P99" s="66">
        <v>0</v>
      </c>
      <c r="Q99" s="66">
        <v>0</v>
      </c>
    </row>
    <row r="100" spans="1:20" s="19" customFormat="1" ht="15">
      <c r="A100" s="18"/>
      <c r="B100" s="50" t="s">
        <v>139</v>
      </c>
      <c r="C100" s="66">
        <v>0</v>
      </c>
      <c r="D100" s="66">
        <v>0</v>
      </c>
      <c r="E100" s="66">
        <v>0</v>
      </c>
      <c r="F100" s="66">
        <v>0</v>
      </c>
      <c r="G100" s="66">
        <v>0</v>
      </c>
      <c r="H100" s="66">
        <v>0</v>
      </c>
      <c r="I100" s="66">
        <v>0</v>
      </c>
      <c r="J100" s="66">
        <v>0</v>
      </c>
      <c r="K100" s="66">
        <v>0</v>
      </c>
      <c r="L100" s="66">
        <v>0</v>
      </c>
      <c r="M100" s="66">
        <v>0</v>
      </c>
      <c r="N100" s="66">
        <v>0</v>
      </c>
      <c r="O100" s="66">
        <v>0</v>
      </c>
      <c r="P100" s="66">
        <v>0</v>
      </c>
      <c r="Q100" s="66">
        <v>0</v>
      </c>
    </row>
    <row r="101" spans="1:20" s="19" customFormat="1" ht="15">
      <c r="A101" s="18"/>
      <c r="B101" s="50" t="s">
        <v>140</v>
      </c>
      <c r="C101" s="66">
        <v>0</v>
      </c>
      <c r="D101" s="66">
        <v>0</v>
      </c>
      <c r="E101" s="66">
        <v>0</v>
      </c>
      <c r="F101" s="66">
        <v>0</v>
      </c>
      <c r="G101" s="66">
        <v>0</v>
      </c>
      <c r="H101" s="66">
        <v>0</v>
      </c>
      <c r="I101" s="66">
        <v>0</v>
      </c>
      <c r="J101" s="66">
        <v>0</v>
      </c>
      <c r="K101" s="66">
        <v>0</v>
      </c>
      <c r="L101" s="66">
        <v>0</v>
      </c>
      <c r="M101" s="66">
        <v>0</v>
      </c>
      <c r="N101" s="66">
        <v>0</v>
      </c>
      <c r="O101" s="66">
        <v>0</v>
      </c>
      <c r="P101" s="66">
        <v>0</v>
      </c>
      <c r="Q101" s="66">
        <v>0</v>
      </c>
    </row>
    <row r="102" spans="1:20" s="19" customFormat="1" ht="15">
      <c r="A102" s="18"/>
      <c r="B102" s="50" t="s">
        <v>141</v>
      </c>
      <c r="C102" s="66">
        <v>0</v>
      </c>
      <c r="D102" s="66">
        <v>0</v>
      </c>
      <c r="E102" s="66">
        <v>0</v>
      </c>
      <c r="F102" s="66">
        <v>0</v>
      </c>
      <c r="G102" s="66">
        <v>0</v>
      </c>
      <c r="H102" s="66">
        <v>0</v>
      </c>
      <c r="I102" s="66">
        <v>0</v>
      </c>
      <c r="J102" s="66">
        <v>0</v>
      </c>
      <c r="K102" s="66">
        <v>0</v>
      </c>
      <c r="L102" s="66">
        <v>0</v>
      </c>
      <c r="M102" s="66">
        <v>0</v>
      </c>
      <c r="N102" s="66">
        <v>0</v>
      </c>
      <c r="O102" s="66">
        <v>0</v>
      </c>
      <c r="P102" s="66">
        <v>0</v>
      </c>
      <c r="Q102" s="66">
        <v>0</v>
      </c>
    </row>
    <row r="103" spans="1:20" s="19" customFormat="1" ht="15">
      <c r="A103" s="18"/>
      <c r="B103" s="50" t="s">
        <v>142</v>
      </c>
      <c r="C103" s="66">
        <v>0</v>
      </c>
      <c r="D103" s="66">
        <v>0</v>
      </c>
      <c r="E103" s="66">
        <v>0</v>
      </c>
      <c r="F103" s="66">
        <v>0</v>
      </c>
      <c r="G103" s="66">
        <v>0</v>
      </c>
      <c r="H103" s="66">
        <v>0</v>
      </c>
      <c r="I103" s="66">
        <v>0</v>
      </c>
      <c r="J103" s="66">
        <v>0</v>
      </c>
      <c r="K103" s="66">
        <v>0</v>
      </c>
      <c r="L103" s="66">
        <v>0</v>
      </c>
      <c r="M103" s="66">
        <v>0</v>
      </c>
      <c r="N103" s="66">
        <v>0</v>
      </c>
      <c r="O103" s="66">
        <v>0</v>
      </c>
      <c r="P103" s="66">
        <v>0</v>
      </c>
      <c r="Q103" s="66">
        <v>0</v>
      </c>
    </row>
    <row r="104" spans="1:20" s="19" customFormat="1" ht="15">
      <c r="A104" s="18"/>
      <c r="B104" s="50" t="s">
        <v>143</v>
      </c>
      <c r="C104" s="66">
        <v>0</v>
      </c>
      <c r="D104" s="66">
        <v>0</v>
      </c>
      <c r="E104" s="66">
        <v>0</v>
      </c>
      <c r="F104" s="66">
        <v>0</v>
      </c>
      <c r="G104" s="66">
        <v>0</v>
      </c>
      <c r="H104" s="66">
        <v>0</v>
      </c>
      <c r="I104" s="66">
        <v>0</v>
      </c>
      <c r="J104" s="66">
        <v>0</v>
      </c>
      <c r="K104" s="66">
        <v>0</v>
      </c>
      <c r="L104" s="66">
        <v>0</v>
      </c>
      <c r="M104" s="66">
        <v>0</v>
      </c>
      <c r="N104" s="66">
        <v>0</v>
      </c>
      <c r="O104" s="66">
        <v>0</v>
      </c>
      <c r="P104" s="66">
        <v>0</v>
      </c>
      <c r="Q104" s="66">
        <v>0</v>
      </c>
    </row>
    <row r="105" spans="1:20" s="19" customFormat="1" ht="15">
      <c r="A105" s="18"/>
      <c r="B105" s="50" t="s">
        <v>144</v>
      </c>
      <c r="C105" s="66">
        <v>0</v>
      </c>
      <c r="D105" s="66">
        <v>0</v>
      </c>
      <c r="E105" s="66">
        <v>0</v>
      </c>
      <c r="F105" s="66">
        <v>0</v>
      </c>
      <c r="G105" s="66">
        <v>0</v>
      </c>
      <c r="H105" s="66">
        <v>0</v>
      </c>
      <c r="I105" s="66">
        <v>0</v>
      </c>
      <c r="J105" s="66">
        <v>0</v>
      </c>
      <c r="K105" s="66">
        <v>0</v>
      </c>
      <c r="L105" s="66">
        <v>0</v>
      </c>
      <c r="M105" s="66">
        <v>0</v>
      </c>
      <c r="N105" s="66">
        <v>0</v>
      </c>
      <c r="O105" s="66">
        <v>0</v>
      </c>
      <c r="P105" s="66">
        <v>0</v>
      </c>
      <c r="Q105" s="66">
        <v>0</v>
      </c>
    </row>
    <row r="106" spans="1:20" s="19" customFormat="1" ht="51">
      <c r="A106" s="18"/>
      <c r="B106" s="50" t="s">
        <v>145</v>
      </c>
      <c r="C106" s="66">
        <v>0</v>
      </c>
      <c r="D106" s="66">
        <v>0</v>
      </c>
      <c r="E106" s="66">
        <v>0</v>
      </c>
      <c r="F106" s="66">
        <v>0</v>
      </c>
      <c r="G106" s="66">
        <v>0</v>
      </c>
      <c r="H106" s="66">
        <v>0</v>
      </c>
      <c r="I106" s="66">
        <v>0</v>
      </c>
      <c r="J106" s="66">
        <v>0</v>
      </c>
      <c r="K106" s="66">
        <v>0</v>
      </c>
      <c r="L106" s="66">
        <v>0</v>
      </c>
      <c r="M106" s="66">
        <v>0</v>
      </c>
      <c r="N106" s="66">
        <v>0</v>
      </c>
      <c r="O106" s="66">
        <v>0</v>
      </c>
      <c r="P106" s="66">
        <v>0</v>
      </c>
      <c r="Q106" s="66">
        <v>0</v>
      </c>
      <c r="T106" s="29"/>
    </row>
    <row r="107" spans="1:20" ht="31.5" customHeight="1" thickBot="1">
      <c r="A107" s="14" t="s">
        <v>146</v>
      </c>
      <c r="B107" s="20"/>
      <c r="C107" s="80">
        <f>SUM(C8:C106)</f>
        <v>24958</v>
      </c>
      <c r="D107" s="80">
        <f t="shared" ref="D107:Q107" si="0">SUM(D8:D106)</f>
        <v>64</v>
      </c>
      <c r="E107" s="80">
        <f t="shared" si="0"/>
        <v>64</v>
      </c>
      <c r="F107" s="80">
        <f t="shared" si="0"/>
        <v>18</v>
      </c>
      <c r="G107" s="80">
        <f t="shared" si="0"/>
        <v>0</v>
      </c>
      <c r="H107" s="80">
        <f t="shared" si="0"/>
        <v>0</v>
      </c>
      <c r="I107" s="80">
        <f t="shared" si="0"/>
        <v>0</v>
      </c>
      <c r="J107" s="80">
        <f t="shared" si="0"/>
        <v>0</v>
      </c>
      <c r="K107" s="80">
        <f t="shared" si="0"/>
        <v>0</v>
      </c>
      <c r="L107" s="80">
        <f t="shared" si="0"/>
        <v>0</v>
      </c>
      <c r="M107" s="80">
        <f t="shared" si="0"/>
        <v>0</v>
      </c>
      <c r="N107" s="80">
        <f t="shared" si="0"/>
        <v>0</v>
      </c>
      <c r="O107" s="80">
        <f t="shared" si="0"/>
        <v>0</v>
      </c>
      <c r="P107" s="80">
        <f t="shared" si="0"/>
        <v>0</v>
      </c>
      <c r="Q107" s="80">
        <f t="shared" si="0"/>
        <v>0</v>
      </c>
    </row>
    <row r="108" spans="1:20" ht="18" customHeight="1">
      <c r="A108" s="86" t="s">
        <v>147</v>
      </c>
      <c r="B108" s="86"/>
      <c r="C108" s="86"/>
      <c r="D108" s="86"/>
      <c r="E108" s="86"/>
      <c r="F108" s="86"/>
      <c r="G108" s="86"/>
      <c r="H108" s="86"/>
    </row>
    <row r="109" spans="1:20" ht="33" customHeight="1">
      <c r="A109" s="86" t="s">
        <v>148</v>
      </c>
      <c r="B109" s="87"/>
      <c r="C109" s="87"/>
      <c r="D109" s="87"/>
      <c r="E109" s="87"/>
      <c r="F109" s="87"/>
      <c r="G109" s="87"/>
      <c r="H109" s="87"/>
      <c r="I109" s="87"/>
      <c r="J109" s="87"/>
      <c r="K109" s="87"/>
      <c r="L109" s="87"/>
      <c r="M109" s="87"/>
      <c r="N109" s="87"/>
      <c r="O109" s="87"/>
      <c r="P109" s="87"/>
      <c r="Q109" s="87"/>
    </row>
    <row r="110" spans="1:20" ht="15.75">
      <c r="A110" s="24" t="s">
        <v>149</v>
      </c>
      <c r="B110" s="25"/>
      <c r="C110" s="26"/>
      <c r="D110" s="26"/>
      <c r="E110" s="26"/>
      <c r="F110" s="26"/>
      <c r="G110" s="26"/>
      <c r="H110" s="26"/>
      <c r="I110" s="26"/>
      <c r="J110" s="26"/>
      <c r="K110" s="26"/>
      <c r="L110" s="26"/>
      <c r="M110" s="26"/>
      <c r="N110" s="26"/>
      <c r="O110" s="26"/>
      <c r="P110" s="26"/>
      <c r="Q110" s="26"/>
    </row>
    <row r="111" spans="1:20" ht="15.75">
      <c r="A111" s="24" t="s">
        <v>150</v>
      </c>
      <c r="B111" s="25"/>
      <c r="C111" s="26"/>
      <c r="D111" s="26"/>
      <c r="E111" s="26"/>
      <c r="F111" s="26"/>
      <c r="G111" s="26"/>
      <c r="H111" s="26"/>
      <c r="I111" s="26"/>
      <c r="J111" s="26"/>
      <c r="K111" s="26"/>
      <c r="L111" s="26"/>
      <c r="M111" s="26"/>
      <c r="N111" s="26"/>
      <c r="O111" s="26"/>
      <c r="P111" s="26"/>
      <c r="Q111" s="26"/>
    </row>
    <row r="112" spans="1:20" ht="15.75">
      <c r="A112" s="24" t="s">
        <v>151</v>
      </c>
      <c r="B112" s="25"/>
      <c r="C112" s="26"/>
      <c r="D112" s="26"/>
      <c r="E112" s="26"/>
      <c r="F112" s="26"/>
      <c r="G112" s="26"/>
      <c r="H112" s="26"/>
      <c r="I112" s="26"/>
      <c r="J112" s="26"/>
      <c r="K112" s="26"/>
      <c r="L112" s="26"/>
      <c r="M112" s="26"/>
      <c r="N112" s="26"/>
      <c r="O112" s="26"/>
      <c r="P112" s="26"/>
      <c r="Q112" s="26"/>
    </row>
    <row r="113" spans="1:17" ht="15.75">
      <c r="A113" s="24" t="s">
        <v>152</v>
      </c>
      <c r="B113" s="25"/>
      <c r="C113" s="26"/>
      <c r="D113" s="26"/>
      <c r="E113" s="26"/>
      <c r="F113" s="26"/>
      <c r="G113" s="26"/>
      <c r="H113" s="26"/>
      <c r="I113" s="26"/>
      <c r="J113" s="26"/>
      <c r="K113" s="26"/>
      <c r="L113" s="26"/>
      <c r="M113" s="26"/>
      <c r="N113" s="26"/>
      <c r="O113" s="26"/>
      <c r="P113" s="26"/>
      <c r="Q113" s="26"/>
    </row>
    <row r="114" spans="1:17" ht="15.75">
      <c r="A114" s="24" t="s">
        <v>153</v>
      </c>
      <c r="B114" s="25"/>
      <c r="C114" s="26"/>
      <c r="D114" s="26"/>
      <c r="E114" s="26"/>
      <c r="F114" s="26"/>
      <c r="G114" s="26"/>
      <c r="H114" s="26"/>
      <c r="I114" s="26"/>
      <c r="J114" s="26"/>
      <c r="K114" s="26"/>
      <c r="L114" s="26"/>
      <c r="M114" s="26"/>
      <c r="N114" s="26"/>
      <c r="O114" s="26"/>
      <c r="P114" s="26"/>
      <c r="Q114" s="26"/>
    </row>
    <row r="115" spans="1:17" ht="15.75">
      <c r="A115" s="24" t="s">
        <v>154</v>
      </c>
      <c r="B115" s="25"/>
      <c r="C115" s="26"/>
      <c r="D115" s="26"/>
      <c r="E115" s="26"/>
      <c r="F115" s="26"/>
      <c r="G115" s="26"/>
      <c r="H115" s="26"/>
      <c r="I115" s="26"/>
      <c r="J115" s="26"/>
      <c r="K115" s="26"/>
      <c r="L115" s="26"/>
      <c r="M115" s="26"/>
      <c r="N115" s="26"/>
      <c r="O115" s="26"/>
      <c r="P115" s="26"/>
      <c r="Q115" s="26"/>
    </row>
    <row r="116" spans="1:17" ht="15.75">
      <c r="A116" s="24" t="s">
        <v>155</v>
      </c>
      <c r="B116" s="25"/>
      <c r="C116" s="26"/>
      <c r="D116" s="26"/>
      <c r="E116" s="26"/>
      <c r="F116" s="26"/>
      <c r="G116" s="26"/>
      <c r="H116" s="26"/>
      <c r="I116" s="26"/>
      <c r="J116" s="26"/>
      <c r="K116" s="26"/>
      <c r="L116" s="26"/>
      <c r="M116" s="26"/>
      <c r="N116" s="26"/>
      <c r="O116" s="26"/>
      <c r="P116" s="26"/>
      <c r="Q116" s="26"/>
    </row>
    <row r="117" spans="1:17">
      <c r="A117" s="22"/>
      <c r="B117" s="22"/>
      <c r="C117" s="23"/>
      <c r="D117" s="23"/>
      <c r="E117" s="23"/>
      <c r="F117" s="23"/>
      <c r="G117" s="23"/>
      <c r="H117" s="23"/>
    </row>
  </sheetData>
  <mergeCells count="12">
    <mergeCell ref="D5:Q5"/>
    <mergeCell ref="F6:F7"/>
    <mergeCell ref="A109:Q109"/>
    <mergeCell ref="J6:Q6"/>
    <mergeCell ref="A108:H108"/>
    <mergeCell ref="I6:I7"/>
    <mergeCell ref="G6:G7"/>
    <mergeCell ref="A5:B6"/>
    <mergeCell ref="D6:D7"/>
    <mergeCell ref="E6:E7"/>
    <mergeCell ref="H6:H7"/>
    <mergeCell ref="C5:C7"/>
  </mergeCells>
  <phoneticPr fontId="6" type="noConversion"/>
  <printOptions horizontalCentered="1"/>
  <pageMargins left="0.19685039370078741" right="0.19685039370078741" top="0.39370078740157483" bottom="0.47244094488188981" header="0.51181102362204722" footer="0.15748031496062992"/>
  <pageSetup paperSize="9" scale="60" orientation="landscape" horizontalDpi="200" verticalDpi="200" r:id="rId1"/>
  <headerFooter alignWithMargins="0">
    <oddFooter>&amp;L&amp;Z&amp;F&amp;R&amp;P/&amp;N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8"/>
  <sheetViews>
    <sheetView zoomScale="50" zoomScaleNormal="50" workbookViewId="0">
      <selection activeCell="A3" sqref="A3"/>
    </sheetView>
  </sheetViews>
  <sheetFormatPr defaultRowHeight="12.75"/>
  <cols>
    <col min="1" max="1" width="9.85546875" style="41" customWidth="1"/>
    <col min="2" max="2" width="38" style="41" customWidth="1"/>
    <col min="3" max="3" width="22.28515625" style="41" customWidth="1"/>
    <col min="4" max="4" width="13.28515625" style="41" customWidth="1"/>
    <col min="5" max="9" width="12.85546875" style="41" customWidth="1"/>
    <col min="10" max="11" width="13.85546875" style="41" customWidth="1"/>
    <col min="12" max="12" width="15.140625" style="41" customWidth="1"/>
    <col min="13" max="17" width="12.85546875" style="41" customWidth="1"/>
    <col min="18" max="257" width="9.140625" style="41"/>
    <col min="258" max="258" width="30.85546875" style="41" customWidth="1"/>
    <col min="259" max="259" width="25.5703125" style="41" customWidth="1"/>
    <col min="260" max="260" width="13.28515625" style="41" customWidth="1"/>
    <col min="261" max="272" width="12.85546875" style="41" customWidth="1"/>
    <col min="273" max="513" width="9.140625" style="41"/>
    <col min="514" max="514" width="30.85546875" style="41" customWidth="1"/>
    <col min="515" max="515" width="25.5703125" style="41" customWidth="1"/>
    <col min="516" max="516" width="13.28515625" style="41" customWidth="1"/>
    <col min="517" max="528" width="12.85546875" style="41" customWidth="1"/>
    <col min="529" max="769" width="9.140625" style="41"/>
    <col min="770" max="770" width="30.85546875" style="41" customWidth="1"/>
    <col min="771" max="771" width="25.5703125" style="41" customWidth="1"/>
    <col min="772" max="772" width="13.28515625" style="41" customWidth="1"/>
    <col min="773" max="784" width="12.85546875" style="41" customWidth="1"/>
    <col min="785" max="1025" width="9.140625" style="41"/>
    <col min="1026" max="1026" width="30.85546875" style="41" customWidth="1"/>
    <col min="1027" max="1027" width="25.5703125" style="41" customWidth="1"/>
    <col min="1028" max="1028" width="13.28515625" style="41" customWidth="1"/>
    <col min="1029" max="1040" width="12.85546875" style="41" customWidth="1"/>
    <col min="1041" max="1281" width="9.140625" style="41"/>
    <col min="1282" max="1282" width="30.85546875" style="41" customWidth="1"/>
    <col min="1283" max="1283" width="25.5703125" style="41" customWidth="1"/>
    <col min="1284" max="1284" width="13.28515625" style="41" customWidth="1"/>
    <col min="1285" max="1296" width="12.85546875" style="41" customWidth="1"/>
    <col min="1297" max="1537" width="9.140625" style="41"/>
    <col min="1538" max="1538" width="30.85546875" style="41" customWidth="1"/>
    <col min="1539" max="1539" width="25.5703125" style="41" customWidth="1"/>
    <col min="1540" max="1540" width="13.28515625" style="41" customWidth="1"/>
    <col min="1541" max="1552" width="12.85546875" style="41" customWidth="1"/>
    <col min="1553" max="1793" width="9.140625" style="41"/>
    <col min="1794" max="1794" width="30.85546875" style="41" customWidth="1"/>
    <col min="1795" max="1795" width="25.5703125" style="41" customWidth="1"/>
    <col min="1796" max="1796" width="13.28515625" style="41" customWidth="1"/>
    <col min="1797" max="1808" width="12.85546875" style="41" customWidth="1"/>
    <col min="1809" max="2049" width="9.140625" style="41"/>
    <col min="2050" max="2050" width="30.85546875" style="41" customWidth="1"/>
    <col min="2051" max="2051" width="25.5703125" style="41" customWidth="1"/>
    <col min="2052" max="2052" width="13.28515625" style="41" customWidth="1"/>
    <col min="2053" max="2064" width="12.85546875" style="41" customWidth="1"/>
    <col min="2065" max="2305" width="9.140625" style="41"/>
    <col min="2306" max="2306" width="30.85546875" style="41" customWidth="1"/>
    <col min="2307" max="2307" width="25.5703125" style="41" customWidth="1"/>
    <col min="2308" max="2308" width="13.28515625" style="41" customWidth="1"/>
    <col min="2309" max="2320" width="12.85546875" style="41" customWidth="1"/>
    <col min="2321" max="2561" width="9.140625" style="41"/>
    <col min="2562" max="2562" width="30.85546875" style="41" customWidth="1"/>
    <col min="2563" max="2563" width="25.5703125" style="41" customWidth="1"/>
    <col min="2564" max="2564" width="13.28515625" style="41" customWidth="1"/>
    <col min="2565" max="2576" width="12.85546875" style="41" customWidth="1"/>
    <col min="2577" max="2817" width="9.140625" style="41"/>
    <col min="2818" max="2818" width="30.85546875" style="41" customWidth="1"/>
    <col min="2819" max="2819" width="25.5703125" style="41" customWidth="1"/>
    <col min="2820" max="2820" width="13.28515625" style="41" customWidth="1"/>
    <col min="2821" max="2832" width="12.85546875" style="41" customWidth="1"/>
    <col min="2833" max="3073" width="9.140625" style="41"/>
    <col min="3074" max="3074" width="30.85546875" style="41" customWidth="1"/>
    <col min="3075" max="3075" width="25.5703125" style="41" customWidth="1"/>
    <col min="3076" max="3076" width="13.28515625" style="41" customWidth="1"/>
    <col min="3077" max="3088" width="12.85546875" style="41" customWidth="1"/>
    <col min="3089" max="3329" width="9.140625" style="41"/>
    <col min="3330" max="3330" width="30.85546875" style="41" customWidth="1"/>
    <col min="3331" max="3331" width="25.5703125" style="41" customWidth="1"/>
    <col min="3332" max="3332" width="13.28515625" style="41" customWidth="1"/>
    <col min="3333" max="3344" width="12.85546875" style="41" customWidth="1"/>
    <col min="3345" max="3585" width="9.140625" style="41"/>
    <col min="3586" max="3586" width="30.85546875" style="41" customWidth="1"/>
    <col min="3587" max="3587" width="25.5703125" style="41" customWidth="1"/>
    <col min="3588" max="3588" width="13.28515625" style="41" customWidth="1"/>
    <col min="3589" max="3600" width="12.85546875" style="41" customWidth="1"/>
    <col min="3601" max="3841" width="9.140625" style="41"/>
    <col min="3842" max="3842" width="30.85546875" style="41" customWidth="1"/>
    <col min="3843" max="3843" width="25.5703125" style="41" customWidth="1"/>
    <col min="3844" max="3844" width="13.28515625" style="41" customWidth="1"/>
    <col min="3845" max="3856" width="12.85546875" style="41" customWidth="1"/>
    <col min="3857" max="4097" width="9.140625" style="41"/>
    <col min="4098" max="4098" width="30.85546875" style="41" customWidth="1"/>
    <col min="4099" max="4099" width="25.5703125" style="41" customWidth="1"/>
    <col min="4100" max="4100" width="13.28515625" style="41" customWidth="1"/>
    <col min="4101" max="4112" width="12.85546875" style="41" customWidth="1"/>
    <col min="4113" max="4353" width="9.140625" style="41"/>
    <col min="4354" max="4354" width="30.85546875" style="41" customWidth="1"/>
    <col min="4355" max="4355" width="25.5703125" style="41" customWidth="1"/>
    <col min="4356" max="4356" width="13.28515625" style="41" customWidth="1"/>
    <col min="4357" max="4368" width="12.85546875" style="41" customWidth="1"/>
    <col min="4369" max="4609" width="9.140625" style="41"/>
    <col min="4610" max="4610" width="30.85546875" style="41" customWidth="1"/>
    <col min="4611" max="4611" width="25.5703125" style="41" customWidth="1"/>
    <col min="4612" max="4612" width="13.28515625" style="41" customWidth="1"/>
    <col min="4613" max="4624" width="12.85546875" style="41" customWidth="1"/>
    <col min="4625" max="4865" width="9.140625" style="41"/>
    <col min="4866" max="4866" width="30.85546875" style="41" customWidth="1"/>
    <col min="4867" max="4867" width="25.5703125" style="41" customWidth="1"/>
    <col min="4868" max="4868" width="13.28515625" style="41" customWidth="1"/>
    <col min="4869" max="4880" width="12.85546875" style="41" customWidth="1"/>
    <col min="4881" max="5121" width="9.140625" style="41"/>
    <col min="5122" max="5122" width="30.85546875" style="41" customWidth="1"/>
    <col min="5123" max="5123" width="25.5703125" style="41" customWidth="1"/>
    <col min="5124" max="5124" width="13.28515625" style="41" customWidth="1"/>
    <col min="5125" max="5136" width="12.85546875" style="41" customWidth="1"/>
    <col min="5137" max="5377" width="9.140625" style="41"/>
    <col min="5378" max="5378" width="30.85546875" style="41" customWidth="1"/>
    <col min="5379" max="5379" width="25.5703125" style="41" customWidth="1"/>
    <col min="5380" max="5380" width="13.28515625" style="41" customWidth="1"/>
    <col min="5381" max="5392" width="12.85546875" style="41" customWidth="1"/>
    <col min="5393" max="5633" width="9.140625" style="41"/>
    <col min="5634" max="5634" width="30.85546875" style="41" customWidth="1"/>
    <col min="5635" max="5635" width="25.5703125" style="41" customWidth="1"/>
    <col min="5636" max="5636" width="13.28515625" style="41" customWidth="1"/>
    <col min="5637" max="5648" width="12.85546875" style="41" customWidth="1"/>
    <col min="5649" max="5889" width="9.140625" style="41"/>
    <col min="5890" max="5890" width="30.85546875" style="41" customWidth="1"/>
    <col min="5891" max="5891" width="25.5703125" style="41" customWidth="1"/>
    <col min="5892" max="5892" width="13.28515625" style="41" customWidth="1"/>
    <col min="5893" max="5904" width="12.85546875" style="41" customWidth="1"/>
    <col min="5905" max="6145" width="9.140625" style="41"/>
    <col min="6146" max="6146" width="30.85546875" style="41" customWidth="1"/>
    <col min="6147" max="6147" width="25.5703125" style="41" customWidth="1"/>
    <col min="6148" max="6148" width="13.28515625" style="41" customWidth="1"/>
    <col min="6149" max="6160" width="12.85546875" style="41" customWidth="1"/>
    <col min="6161" max="6401" width="9.140625" style="41"/>
    <col min="6402" max="6402" width="30.85546875" style="41" customWidth="1"/>
    <col min="6403" max="6403" width="25.5703125" style="41" customWidth="1"/>
    <col min="6404" max="6404" width="13.28515625" style="41" customWidth="1"/>
    <col min="6405" max="6416" width="12.85546875" style="41" customWidth="1"/>
    <col min="6417" max="6657" width="9.140625" style="41"/>
    <col min="6658" max="6658" width="30.85546875" style="41" customWidth="1"/>
    <col min="6659" max="6659" width="25.5703125" style="41" customWidth="1"/>
    <col min="6660" max="6660" width="13.28515625" style="41" customWidth="1"/>
    <col min="6661" max="6672" width="12.85546875" style="41" customWidth="1"/>
    <col min="6673" max="6913" width="9.140625" style="41"/>
    <col min="6914" max="6914" width="30.85546875" style="41" customWidth="1"/>
    <col min="6915" max="6915" width="25.5703125" style="41" customWidth="1"/>
    <col min="6916" max="6916" width="13.28515625" style="41" customWidth="1"/>
    <col min="6917" max="6928" width="12.85546875" style="41" customWidth="1"/>
    <col min="6929" max="7169" width="9.140625" style="41"/>
    <col min="7170" max="7170" width="30.85546875" style="41" customWidth="1"/>
    <col min="7171" max="7171" width="25.5703125" style="41" customWidth="1"/>
    <col min="7172" max="7172" width="13.28515625" style="41" customWidth="1"/>
    <col min="7173" max="7184" width="12.85546875" style="41" customWidth="1"/>
    <col min="7185" max="7425" width="9.140625" style="41"/>
    <col min="7426" max="7426" width="30.85546875" style="41" customWidth="1"/>
    <col min="7427" max="7427" width="25.5703125" style="41" customWidth="1"/>
    <col min="7428" max="7428" width="13.28515625" style="41" customWidth="1"/>
    <col min="7429" max="7440" width="12.85546875" style="41" customWidth="1"/>
    <col min="7441" max="7681" width="9.140625" style="41"/>
    <col min="7682" max="7682" width="30.85546875" style="41" customWidth="1"/>
    <col min="7683" max="7683" width="25.5703125" style="41" customWidth="1"/>
    <col min="7684" max="7684" width="13.28515625" style="41" customWidth="1"/>
    <col min="7685" max="7696" width="12.85546875" style="41" customWidth="1"/>
    <col min="7697" max="7937" width="9.140625" style="41"/>
    <col min="7938" max="7938" width="30.85546875" style="41" customWidth="1"/>
    <col min="7939" max="7939" width="25.5703125" style="41" customWidth="1"/>
    <col min="7940" max="7940" width="13.28515625" style="41" customWidth="1"/>
    <col min="7941" max="7952" width="12.85546875" style="41" customWidth="1"/>
    <col min="7953" max="8193" width="9.140625" style="41"/>
    <col min="8194" max="8194" width="30.85546875" style="41" customWidth="1"/>
    <col min="8195" max="8195" width="25.5703125" style="41" customWidth="1"/>
    <col min="8196" max="8196" width="13.28515625" style="41" customWidth="1"/>
    <col min="8197" max="8208" width="12.85546875" style="41" customWidth="1"/>
    <col min="8209" max="8449" width="9.140625" style="41"/>
    <col min="8450" max="8450" width="30.85546875" style="41" customWidth="1"/>
    <col min="8451" max="8451" width="25.5703125" style="41" customWidth="1"/>
    <col min="8452" max="8452" width="13.28515625" style="41" customWidth="1"/>
    <col min="8453" max="8464" width="12.85546875" style="41" customWidth="1"/>
    <col min="8465" max="8705" width="9.140625" style="41"/>
    <col min="8706" max="8706" width="30.85546875" style="41" customWidth="1"/>
    <col min="8707" max="8707" width="25.5703125" style="41" customWidth="1"/>
    <col min="8708" max="8708" width="13.28515625" style="41" customWidth="1"/>
    <col min="8709" max="8720" width="12.85546875" style="41" customWidth="1"/>
    <col min="8721" max="8961" width="9.140625" style="41"/>
    <col min="8962" max="8962" width="30.85546875" style="41" customWidth="1"/>
    <col min="8963" max="8963" width="25.5703125" style="41" customWidth="1"/>
    <col min="8964" max="8964" width="13.28515625" style="41" customWidth="1"/>
    <col min="8965" max="8976" width="12.85546875" style="41" customWidth="1"/>
    <col min="8977" max="9217" width="9.140625" style="41"/>
    <col min="9218" max="9218" width="30.85546875" style="41" customWidth="1"/>
    <col min="9219" max="9219" width="25.5703125" style="41" customWidth="1"/>
    <col min="9220" max="9220" width="13.28515625" style="41" customWidth="1"/>
    <col min="9221" max="9232" width="12.85546875" style="41" customWidth="1"/>
    <col min="9233" max="9473" width="9.140625" style="41"/>
    <col min="9474" max="9474" width="30.85546875" style="41" customWidth="1"/>
    <col min="9475" max="9475" width="25.5703125" style="41" customWidth="1"/>
    <col min="9476" max="9476" width="13.28515625" style="41" customWidth="1"/>
    <col min="9477" max="9488" width="12.85546875" style="41" customWidth="1"/>
    <col min="9489" max="9729" width="9.140625" style="41"/>
    <col min="9730" max="9730" width="30.85546875" style="41" customWidth="1"/>
    <col min="9731" max="9731" width="25.5703125" style="41" customWidth="1"/>
    <col min="9732" max="9732" width="13.28515625" style="41" customWidth="1"/>
    <col min="9733" max="9744" width="12.85546875" style="41" customWidth="1"/>
    <col min="9745" max="9985" width="9.140625" style="41"/>
    <col min="9986" max="9986" width="30.85546875" style="41" customWidth="1"/>
    <col min="9987" max="9987" width="25.5703125" style="41" customWidth="1"/>
    <col min="9988" max="9988" width="13.28515625" style="41" customWidth="1"/>
    <col min="9989" max="10000" width="12.85546875" style="41" customWidth="1"/>
    <col min="10001" max="10241" width="9.140625" style="41"/>
    <col min="10242" max="10242" width="30.85546875" style="41" customWidth="1"/>
    <col min="10243" max="10243" width="25.5703125" style="41" customWidth="1"/>
    <col min="10244" max="10244" width="13.28515625" style="41" customWidth="1"/>
    <col min="10245" max="10256" width="12.85546875" style="41" customWidth="1"/>
    <col min="10257" max="10497" width="9.140625" style="41"/>
    <col min="10498" max="10498" width="30.85546875" style="41" customWidth="1"/>
    <col min="10499" max="10499" width="25.5703125" style="41" customWidth="1"/>
    <col min="10500" max="10500" width="13.28515625" style="41" customWidth="1"/>
    <col min="10501" max="10512" width="12.85546875" style="41" customWidth="1"/>
    <col min="10513" max="10753" width="9.140625" style="41"/>
    <col min="10754" max="10754" width="30.85546875" style="41" customWidth="1"/>
    <col min="10755" max="10755" width="25.5703125" style="41" customWidth="1"/>
    <col min="10756" max="10756" width="13.28515625" style="41" customWidth="1"/>
    <col min="10757" max="10768" width="12.85546875" style="41" customWidth="1"/>
    <col min="10769" max="11009" width="9.140625" style="41"/>
    <col min="11010" max="11010" width="30.85546875" style="41" customWidth="1"/>
    <col min="11011" max="11011" width="25.5703125" style="41" customWidth="1"/>
    <col min="11012" max="11012" width="13.28515625" style="41" customWidth="1"/>
    <col min="11013" max="11024" width="12.85546875" style="41" customWidth="1"/>
    <col min="11025" max="11265" width="9.140625" style="41"/>
    <col min="11266" max="11266" width="30.85546875" style="41" customWidth="1"/>
    <col min="11267" max="11267" width="25.5703125" style="41" customWidth="1"/>
    <col min="11268" max="11268" width="13.28515625" style="41" customWidth="1"/>
    <col min="11269" max="11280" width="12.85546875" style="41" customWidth="1"/>
    <col min="11281" max="11521" width="9.140625" style="41"/>
    <col min="11522" max="11522" width="30.85546875" style="41" customWidth="1"/>
    <col min="11523" max="11523" width="25.5703125" style="41" customWidth="1"/>
    <col min="11524" max="11524" width="13.28515625" style="41" customWidth="1"/>
    <col min="11525" max="11536" width="12.85546875" style="41" customWidth="1"/>
    <col min="11537" max="11777" width="9.140625" style="41"/>
    <col min="11778" max="11778" width="30.85546875" style="41" customWidth="1"/>
    <col min="11779" max="11779" width="25.5703125" style="41" customWidth="1"/>
    <col min="11780" max="11780" width="13.28515625" style="41" customWidth="1"/>
    <col min="11781" max="11792" width="12.85546875" style="41" customWidth="1"/>
    <col min="11793" max="12033" width="9.140625" style="41"/>
    <col min="12034" max="12034" width="30.85546875" style="41" customWidth="1"/>
    <col min="12035" max="12035" width="25.5703125" style="41" customWidth="1"/>
    <col min="12036" max="12036" width="13.28515625" style="41" customWidth="1"/>
    <col min="12037" max="12048" width="12.85546875" style="41" customWidth="1"/>
    <col min="12049" max="12289" width="9.140625" style="41"/>
    <col min="12290" max="12290" width="30.85546875" style="41" customWidth="1"/>
    <col min="12291" max="12291" width="25.5703125" style="41" customWidth="1"/>
    <col min="12292" max="12292" width="13.28515625" style="41" customWidth="1"/>
    <col min="12293" max="12304" width="12.85546875" style="41" customWidth="1"/>
    <col min="12305" max="12545" width="9.140625" style="41"/>
    <col min="12546" max="12546" width="30.85546875" style="41" customWidth="1"/>
    <col min="12547" max="12547" width="25.5703125" style="41" customWidth="1"/>
    <col min="12548" max="12548" width="13.28515625" style="41" customWidth="1"/>
    <col min="12549" max="12560" width="12.85546875" style="41" customWidth="1"/>
    <col min="12561" max="12801" width="9.140625" style="41"/>
    <col min="12802" max="12802" width="30.85546875" style="41" customWidth="1"/>
    <col min="12803" max="12803" width="25.5703125" style="41" customWidth="1"/>
    <col min="12804" max="12804" width="13.28515625" style="41" customWidth="1"/>
    <col min="12805" max="12816" width="12.85546875" style="41" customWidth="1"/>
    <col min="12817" max="13057" width="9.140625" style="41"/>
    <col min="13058" max="13058" width="30.85546875" style="41" customWidth="1"/>
    <col min="13059" max="13059" width="25.5703125" style="41" customWidth="1"/>
    <col min="13060" max="13060" width="13.28515625" style="41" customWidth="1"/>
    <col min="13061" max="13072" width="12.85546875" style="41" customWidth="1"/>
    <col min="13073" max="13313" width="9.140625" style="41"/>
    <col min="13314" max="13314" width="30.85546875" style="41" customWidth="1"/>
    <col min="13315" max="13315" width="25.5703125" style="41" customWidth="1"/>
    <col min="13316" max="13316" width="13.28515625" style="41" customWidth="1"/>
    <col min="13317" max="13328" width="12.85546875" style="41" customWidth="1"/>
    <col min="13329" max="13569" width="9.140625" style="41"/>
    <col min="13570" max="13570" width="30.85546875" style="41" customWidth="1"/>
    <col min="13571" max="13571" width="25.5703125" style="41" customWidth="1"/>
    <col min="13572" max="13572" width="13.28515625" style="41" customWidth="1"/>
    <col min="13573" max="13584" width="12.85546875" style="41" customWidth="1"/>
    <col min="13585" max="13825" width="9.140625" style="41"/>
    <col min="13826" max="13826" width="30.85546875" style="41" customWidth="1"/>
    <col min="13827" max="13827" width="25.5703125" style="41" customWidth="1"/>
    <col min="13828" max="13828" width="13.28515625" style="41" customWidth="1"/>
    <col min="13829" max="13840" width="12.85546875" style="41" customWidth="1"/>
    <col min="13841" max="14081" width="9.140625" style="41"/>
    <col min="14082" max="14082" width="30.85546875" style="41" customWidth="1"/>
    <col min="14083" max="14083" width="25.5703125" style="41" customWidth="1"/>
    <col min="14084" max="14084" width="13.28515625" style="41" customWidth="1"/>
    <col min="14085" max="14096" width="12.85546875" style="41" customWidth="1"/>
    <col min="14097" max="14337" width="9.140625" style="41"/>
    <col min="14338" max="14338" width="30.85546875" style="41" customWidth="1"/>
    <col min="14339" max="14339" width="25.5703125" style="41" customWidth="1"/>
    <col min="14340" max="14340" width="13.28515625" style="41" customWidth="1"/>
    <col min="14341" max="14352" width="12.85546875" style="41" customWidth="1"/>
    <col min="14353" max="14593" width="9.140625" style="41"/>
    <col min="14594" max="14594" width="30.85546875" style="41" customWidth="1"/>
    <col min="14595" max="14595" width="25.5703125" style="41" customWidth="1"/>
    <col min="14596" max="14596" width="13.28515625" style="41" customWidth="1"/>
    <col min="14597" max="14608" width="12.85546875" style="41" customWidth="1"/>
    <col min="14609" max="14849" width="9.140625" style="41"/>
    <col min="14850" max="14850" width="30.85546875" style="41" customWidth="1"/>
    <col min="14851" max="14851" width="25.5703125" style="41" customWidth="1"/>
    <col min="14852" max="14852" width="13.28515625" style="41" customWidth="1"/>
    <col min="14853" max="14864" width="12.85546875" style="41" customWidth="1"/>
    <col min="14865" max="15105" width="9.140625" style="41"/>
    <col min="15106" max="15106" width="30.85546875" style="41" customWidth="1"/>
    <col min="15107" max="15107" width="25.5703125" style="41" customWidth="1"/>
    <col min="15108" max="15108" width="13.28515625" style="41" customWidth="1"/>
    <col min="15109" max="15120" width="12.85546875" style="41" customWidth="1"/>
    <col min="15121" max="15361" width="9.140625" style="41"/>
    <col min="15362" max="15362" width="30.85546875" style="41" customWidth="1"/>
    <col min="15363" max="15363" width="25.5703125" style="41" customWidth="1"/>
    <col min="15364" max="15364" width="13.28515625" style="41" customWidth="1"/>
    <col min="15365" max="15376" width="12.85546875" style="41" customWidth="1"/>
    <col min="15377" max="15617" width="9.140625" style="41"/>
    <col min="15618" max="15618" width="30.85546875" style="41" customWidth="1"/>
    <col min="15619" max="15619" width="25.5703125" style="41" customWidth="1"/>
    <col min="15620" max="15620" width="13.28515625" style="41" customWidth="1"/>
    <col min="15621" max="15632" width="12.85546875" style="41" customWidth="1"/>
    <col min="15633" max="15873" width="9.140625" style="41"/>
    <col min="15874" max="15874" width="30.85546875" style="41" customWidth="1"/>
    <col min="15875" max="15875" width="25.5703125" style="41" customWidth="1"/>
    <col min="15876" max="15876" width="13.28515625" style="41" customWidth="1"/>
    <col min="15877" max="15888" width="12.85546875" style="41" customWidth="1"/>
    <col min="15889" max="16129" width="9.140625" style="41"/>
    <col min="16130" max="16130" width="30.85546875" style="41" customWidth="1"/>
    <col min="16131" max="16131" width="25.5703125" style="41" customWidth="1"/>
    <col min="16132" max="16132" width="13.28515625" style="41" customWidth="1"/>
    <col min="16133" max="16144" width="12.85546875" style="41" customWidth="1"/>
    <col min="16145" max="16384" width="9.140625" style="41"/>
  </cols>
  <sheetData>
    <row r="1" spans="1:17" ht="19.5" customHeight="1">
      <c r="A1" s="39" t="s">
        <v>10</v>
      </c>
      <c r="B1" s="39"/>
      <c r="C1" s="39"/>
      <c r="D1" s="40"/>
      <c r="E1" s="40"/>
      <c r="F1" s="40"/>
      <c r="G1" s="40"/>
      <c r="H1" s="40"/>
    </row>
    <row r="2" spans="1:17" ht="29.25" customHeight="1">
      <c r="A2" s="42" t="s">
        <v>161</v>
      </c>
      <c r="B2" s="42"/>
      <c r="C2" s="39"/>
      <c r="D2" s="40"/>
      <c r="E2" s="40"/>
      <c r="F2" s="40"/>
      <c r="G2" s="40"/>
      <c r="H2" s="40"/>
    </row>
    <row r="3" spans="1:17" ht="19.5" customHeight="1">
      <c r="A3" s="1" t="s">
        <v>11</v>
      </c>
      <c r="B3" s="39"/>
      <c r="C3" s="39"/>
      <c r="D3" s="40"/>
      <c r="E3" s="40"/>
      <c r="F3" s="40"/>
      <c r="G3" s="40"/>
      <c r="H3" s="40"/>
      <c r="L3" s="43"/>
      <c r="M3" s="43"/>
      <c r="N3" s="43"/>
    </row>
    <row r="4" spans="1:17">
      <c r="A4" s="39"/>
      <c r="B4" s="39"/>
      <c r="C4" s="39"/>
      <c r="D4" s="40"/>
      <c r="E4" s="40"/>
      <c r="F4" s="40"/>
      <c r="G4" s="40"/>
      <c r="H4" s="40"/>
      <c r="L4" s="43"/>
      <c r="M4" s="43"/>
      <c r="N4" s="43"/>
    </row>
    <row r="5" spans="1:17" ht="27" customHeight="1">
      <c r="A5" s="117" t="s">
        <v>162</v>
      </c>
      <c r="B5" s="117"/>
      <c r="C5" s="109" t="s">
        <v>163</v>
      </c>
      <c r="D5" s="109" t="s">
        <v>164</v>
      </c>
      <c r="E5" s="109" t="s">
        <v>165</v>
      </c>
      <c r="F5" s="109" t="s">
        <v>166</v>
      </c>
      <c r="G5" s="109" t="s">
        <v>167</v>
      </c>
      <c r="H5" s="109" t="s">
        <v>168</v>
      </c>
      <c r="I5" s="109" t="s">
        <v>169</v>
      </c>
      <c r="J5" s="116" t="s">
        <v>170</v>
      </c>
      <c r="K5" s="107" t="s">
        <v>171</v>
      </c>
      <c r="L5" s="109" t="s">
        <v>172</v>
      </c>
      <c r="M5" s="109" t="s">
        <v>173</v>
      </c>
      <c r="N5" s="107" t="s">
        <v>174</v>
      </c>
      <c r="O5" s="109" t="s">
        <v>175</v>
      </c>
      <c r="P5" s="109" t="s">
        <v>176</v>
      </c>
      <c r="Q5" s="109" t="s">
        <v>146</v>
      </c>
    </row>
    <row r="6" spans="1:17" ht="67.5" customHeight="1">
      <c r="A6" s="44" t="s">
        <v>32</v>
      </c>
      <c r="B6" s="45" t="s">
        <v>177</v>
      </c>
      <c r="C6" s="109"/>
      <c r="D6" s="111"/>
      <c r="E6" s="111"/>
      <c r="F6" s="111"/>
      <c r="G6" s="111"/>
      <c r="H6" s="111"/>
      <c r="I6" s="111"/>
      <c r="J6" s="107"/>
      <c r="K6" s="108"/>
      <c r="L6" s="111"/>
      <c r="M6" s="111"/>
      <c r="N6" s="108"/>
      <c r="O6" s="111"/>
      <c r="P6" s="110"/>
      <c r="Q6" s="111"/>
    </row>
    <row r="7" spans="1:17" ht="25.5" customHeight="1">
      <c r="A7" s="103"/>
      <c r="B7" s="103" t="s">
        <v>48</v>
      </c>
      <c r="C7" s="65" t="s">
        <v>178</v>
      </c>
      <c r="D7" s="66">
        <v>0</v>
      </c>
      <c r="E7" s="66">
        <v>0</v>
      </c>
      <c r="F7" s="66">
        <v>0</v>
      </c>
      <c r="G7" s="66">
        <v>0</v>
      </c>
      <c r="H7" s="66">
        <v>0</v>
      </c>
      <c r="I7" s="66">
        <v>0</v>
      </c>
      <c r="J7" s="66">
        <v>0</v>
      </c>
      <c r="K7" s="66">
        <v>0</v>
      </c>
      <c r="L7" s="66">
        <v>0</v>
      </c>
      <c r="M7" s="66">
        <v>0</v>
      </c>
      <c r="N7" s="66">
        <v>0</v>
      </c>
      <c r="O7" s="66">
        <v>0</v>
      </c>
      <c r="P7" s="66">
        <v>0</v>
      </c>
      <c r="Q7" s="67">
        <f>SUM(D7:P7)</f>
        <v>0</v>
      </c>
    </row>
    <row r="8" spans="1:17" ht="25.5" customHeight="1">
      <c r="A8" s="104"/>
      <c r="B8" s="104"/>
      <c r="C8" s="65" t="s">
        <v>179</v>
      </c>
      <c r="D8" s="66">
        <v>0</v>
      </c>
      <c r="E8" s="66">
        <v>0</v>
      </c>
      <c r="F8" s="66">
        <v>0</v>
      </c>
      <c r="G8" s="66">
        <v>0</v>
      </c>
      <c r="H8" s="66">
        <v>0</v>
      </c>
      <c r="I8" s="66">
        <v>0</v>
      </c>
      <c r="J8" s="66">
        <v>0</v>
      </c>
      <c r="K8" s="66">
        <v>0</v>
      </c>
      <c r="L8" s="66">
        <v>0</v>
      </c>
      <c r="M8" s="66">
        <v>0</v>
      </c>
      <c r="N8" s="66">
        <v>0</v>
      </c>
      <c r="O8" s="66">
        <v>0</v>
      </c>
      <c r="P8" s="66">
        <v>0</v>
      </c>
      <c r="Q8" s="67">
        <f t="shared" ref="Q8:Q71" si="0">SUM(D8:P8)</f>
        <v>0</v>
      </c>
    </row>
    <row r="9" spans="1:17" ht="25.5" customHeight="1">
      <c r="A9" s="103"/>
      <c r="B9" s="103" t="s">
        <v>49</v>
      </c>
      <c r="C9" s="65" t="s">
        <v>178</v>
      </c>
      <c r="D9" s="66">
        <v>64</v>
      </c>
      <c r="E9" s="66">
        <v>63</v>
      </c>
      <c r="F9" s="66">
        <v>38</v>
      </c>
      <c r="G9" s="66">
        <v>41</v>
      </c>
      <c r="H9" s="66">
        <v>34</v>
      </c>
      <c r="I9" s="66">
        <v>45</v>
      </c>
      <c r="J9" s="66">
        <v>13</v>
      </c>
      <c r="K9" s="66">
        <v>46</v>
      </c>
      <c r="L9" s="66">
        <v>28</v>
      </c>
      <c r="M9" s="66">
        <v>35</v>
      </c>
      <c r="N9" s="66">
        <v>22</v>
      </c>
      <c r="O9" s="66">
        <v>11</v>
      </c>
      <c r="P9" s="66">
        <v>18</v>
      </c>
      <c r="Q9" s="67">
        <f t="shared" si="0"/>
        <v>458</v>
      </c>
    </row>
    <row r="10" spans="1:17" ht="25.5" customHeight="1">
      <c r="A10" s="104"/>
      <c r="B10" s="104"/>
      <c r="C10" s="65" t="s">
        <v>179</v>
      </c>
      <c r="D10" s="66">
        <v>0</v>
      </c>
      <c r="E10" s="66">
        <v>0</v>
      </c>
      <c r="F10" s="66">
        <v>0</v>
      </c>
      <c r="G10" s="66">
        <v>0</v>
      </c>
      <c r="H10" s="66">
        <v>0</v>
      </c>
      <c r="I10" s="66">
        <v>0</v>
      </c>
      <c r="J10" s="66">
        <v>0</v>
      </c>
      <c r="K10" s="66">
        <v>0</v>
      </c>
      <c r="L10" s="66">
        <v>0</v>
      </c>
      <c r="M10" s="66">
        <v>0</v>
      </c>
      <c r="N10" s="66">
        <v>0</v>
      </c>
      <c r="O10" s="66">
        <v>0</v>
      </c>
      <c r="P10" s="66">
        <v>0</v>
      </c>
      <c r="Q10" s="67">
        <f t="shared" si="0"/>
        <v>0</v>
      </c>
    </row>
    <row r="11" spans="1:17" ht="25.5" customHeight="1">
      <c r="A11" s="103"/>
      <c r="B11" s="103" t="s">
        <v>50</v>
      </c>
      <c r="C11" s="65" t="s">
        <v>178</v>
      </c>
      <c r="D11" s="66">
        <v>0</v>
      </c>
      <c r="E11" s="66">
        <v>0</v>
      </c>
      <c r="F11" s="66">
        <v>0</v>
      </c>
      <c r="G11" s="66">
        <v>0</v>
      </c>
      <c r="H11" s="66">
        <v>0</v>
      </c>
      <c r="I11" s="66">
        <v>0</v>
      </c>
      <c r="J11" s="66">
        <v>0</v>
      </c>
      <c r="K11" s="66">
        <v>0</v>
      </c>
      <c r="L11" s="66">
        <v>0</v>
      </c>
      <c r="M11" s="66">
        <v>0</v>
      </c>
      <c r="N11" s="66">
        <v>0</v>
      </c>
      <c r="O11" s="66">
        <v>0</v>
      </c>
      <c r="P11" s="66">
        <v>0</v>
      </c>
      <c r="Q11" s="67">
        <f t="shared" si="0"/>
        <v>0</v>
      </c>
    </row>
    <row r="12" spans="1:17" ht="25.5" customHeight="1">
      <c r="A12" s="104"/>
      <c r="B12" s="104"/>
      <c r="C12" s="65" t="s">
        <v>179</v>
      </c>
      <c r="D12" s="66">
        <v>0</v>
      </c>
      <c r="E12" s="66">
        <v>0</v>
      </c>
      <c r="F12" s="66">
        <v>0</v>
      </c>
      <c r="G12" s="66">
        <v>0</v>
      </c>
      <c r="H12" s="66">
        <v>0</v>
      </c>
      <c r="I12" s="66">
        <v>0</v>
      </c>
      <c r="J12" s="66">
        <v>0</v>
      </c>
      <c r="K12" s="66">
        <v>0</v>
      </c>
      <c r="L12" s="66">
        <v>0</v>
      </c>
      <c r="M12" s="66">
        <v>0</v>
      </c>
      <c r="N12" s="66">
        <v>0</v>
      </c>
      <c r="O12" s="66">
        <v>0</v>
      </c>
      <c r="P12" s="66">
        <v>0</v>
      </c>
      <c r="Q12" s="67">
        <f t="shared" si="0"/>
        <v>0</v>
      </c>
    </row>
    <row r="13" spans="1:17" ht="25.5" customHeight="1">
      <c r="A13" s="103"/>
      <c r="B13" s="103" t="s">
        <v>51</v>
      </c>
      <c r="C13" s="65" t="s">
        <v>178</v>
      </c>
      <c r="D13" s="66">
        <v>1</v>
      </c>
      <c r="E13" s="66">
        <v>1</v>
      </c>
      <c r="F13" s="66">
        <v>1</v>
      </c>
      <c r="G13" s="66">
        <v>1</v>
      </c>
      <c r="H13" s="66">
        <v>1</v>
      </c>
      <c r="I13" s="66">
        <v>1</v>
      </c>
      <c r="J13" s="66">
        <v>0</v>
      </c>
      <c r="K13" s="66">
        <v>1</v>
      </c>
      <c r="L13" s="66">
        <v>1</v>
      </c>
      <c r="M13" s="66">
        <v>0</v>
      </c>
      <c r="N13" s="66">
        <v>0</v>
      </c>
      <c r="O13" s="66">
        <v>0</v>
      </c>
      <c r="P13" s="66">
        <v>0</v>
      </c>
      <c r="Q13" s="67">
        <f t="shared" si="0"/>
        <v>8</v>
      </c>
    </row>
    <row r="14" spans="1:17" ht="25.5" customHeight="1">
      <c r="A14" s="104"/>
      <c r="B14" s="104"/>
      <c r="C14" s="65" t="s">
        <v>179</v>
      </c>
      <c r="D14" s="66">
        <v>0</v>
      </c>
      <c r="E14" s="66">
        <v>0</v>
      </c>
      <c r="F14" s="66">
        <v>0</v>
      </c>
      <c r="G14" s="66">
        <v>0</v>
      </c>
      <c r="H14" s="66">
        <v>0</v>
      </c>
      <c r="I14" s="66">
        <v>0</v>
      </c>
      <c r="J14" s="66">
        <v>0</v>
      </c>
      <c r="K14" s="66">
        <v>0</v>
      </c>
      <c r="L14" s="66">
        <v>0</v>
      </c>
      <c r="M14" s="66">
        <v>0</v>
      </c>
      <c r="N14" s="66">
        <v>0</v>
      </c>
      <c r="O14" s="66">
        <v>0</v>
      </c>
      <c r="P14" s="66">
        <v>0</v>
      </c>
      <c r="Q14" s="67">
        <f t="shared" si="0"/>
        <v>0</v>
      </c>
    </row>
    <row r="15" spans="1:17" ht="25.5" customHeight="1">
      <c r="A15" s="103"/>
      <c r="B15" s="103" t="s">
        <v>52</v>
      </c>
      <c r="C15" s="65" t="s">
        <v>178</v>
      </c>
      <c r="D15" s="66">
        <v>0</v>
      </c>
      <c r="E15" s="66">
        <v>0</v>
      </c>
      <c r="F15" s="66">
        <v>0</v>
      </c>
      <c r="G15" s="66">
        <v>0</v>
      </c>
      <c r="H15" s="66">
        <v>0</v>
      </c>
      <c r="I15" s="66">
        <v>0</v>
      </c>
      <c r="J15" s="66">
        <v>0</v>
      </c>
      <c r="K15" s="66">
        <v>0</v>
      </c>
      <c r="L15" s="66">
        <v>0</v>
      </c>
      <c r="M15" s="66">
        <v>0</v>
      </c>
      <c r="N15" s="66">
        <v>0</v>
      </c>
      <c r="O15" s="66">
        <v>0</v>
      </c>
      <c r="P15" s="66">
        <v>0</v>
      </c>
      <c r="Q15" s="67">
        <f t="shared" si="0"/>
        <v>0</v>
      </c>
    </row>
    <row r="16" spans="1:17" ht="25.5" customHeight="1">
      <c r="A16" s="104"/>
      <c r="B16" s="104"/>
      <c r="C16" s="65" t="s">
        <v>179</v>
      </c>
      <c r="D16" s="66">
        <v>0</v>
      </c>
      <c r="E16" s="66">
        <v>0</v>
      </c>
      <c r="F16" s="66">
        <v>0</v>
      </c>
      <c r="G16" s="66">
        <v>0</v>
      </c>
      <c r="H16" s="66">
        <v>0</v>
      </c>
      <c r="I16" s="66">
        <v>0</v>
      </c>
      <c r="J16" s="66">
        <v>0</v>
      </c>
      <c r="K16" s="66">
        <v>0</v>
      </c>
      <c r="L16" s="66">
        <v>0</v>
      </c>
      <c r="M16" s="66">
        <v>0</v>
      </c>
      <c r="N16" s="66">
        <v>0</v>
      </c>
      <c r="O16" s="66">
        <v>0</v>
      </c>
      <c r="P16" s="66">
        <v>0</v>
      </c>
      <c r="Q16" s="67">
        <f t="shared" si="0"/>
        <v>0</v>
      </c>
    </row>
    <row r="17" spans="1:17" ht="25.5" customHeight="1">
      <c r="A17" s="103"/>
      <c r="B17" s="103" t="s">
        <v>53</v>
      </c>
      <c r="C17" s="65" t="s">
        <v>178</v>
      </c>
      <c r="D17" s="66">
        <v>0</v>
      </c>
      <c r="E17" s="66">
        <v>0</v>
      </c>
      <c r="F17" s="66">
        <v>0</v>
      </c>
      <c r="G17" s="66">
        <v>0</v>
      </c>
      <c r="H17" s="66">
        <v>0</v>
      </c>
      <c r="I17" s="66">
        <v>0</v>
      </c>
      <c r="J17" s="66">
        <v>0</v>
      </c>
      <c r="K17" s="66">
        <v>0</v>
      </c>
      <c r="L17" s="66">
        <v>0</v>
      </c>
      <c r="M17" s="66">
        <v>0</v>
      </c>
      <c r="N17" s="66">
        <v>0</v>
      </c>
      <c r="O17" s="66">
        <v>0</v>
      </c>
      <c r="P17" s="66">
        <v>0</v>
      </c>
      <c r="Q17" s="67">
        <f t="shared" si="0"/>
        <v>0</v>
      </c>
    </row>
    <row r="18" spans="1:17" ht="25.5" customHeight="1">
      <c r="A18" s="104"/>
      <c r="B18" s="104"/>
      <c r="C18" s="65" t="s">
        <v>179</v>
      </c>
      <c r="D18" s="66">
        <v>0</v>
      </c>
      <c r="E18" s="66">
        <v>0</v>
      </c>
      <c r="F18" s="66">
        <v>0</v>
      </c>
      <c r="G18" s="66">
        <v>0</v>
      </c>
      <c r="H18" s="66">
        <v>0</v>
      </c>
      <c r="I18" s="66">
        <v>0</v>
      </c>
      <c r="J18" s="66">
        <v>0</v>
      </c>
      <c r="K18" s="66">
        <v>0</v>
      </c>
      <c r="L18" s="66">
        <v>0</v>
      </c>
      <c r="M18" s="66">
        <v>0</v>
      </c>
      <c r="N18" s="66">
        <v>0</v>
      </c>
      <c r="O18" s="66">
        <v>0</v>
      </c>
      <c r="P18" s="66">
        <v>0</v>
      </c>
      <c r="Q18" s="67">
        <f t="shared" si="0"/>
        <v>0</v>
      </c>
    </row>
    <row r="19" spans="1:17" ht="25.5" customHeight="1">
      <c r="A19" s="103"/>
      <c r="B19" s="103" t="s">
        <v>54</v>
      </c>
      <c r="C19" s="65" t="s">
        <v>178</v>
      </c>
      <c r="D19" s="66">
        <v>4</v>
      </c>
      <c r="E19" s="66">
        <v>4</v>
      </c>
      <c r="F19" s="66">
        <v>3</v>
      </c>
      <c r="G19" s="66">
        <v>2</v>
      </c>
      <c r="H19" s="66">
        <v>4</v>
      </c>
      <c r="I19" s="66">
        <v>4</v>
      </c>
      <c r="J19" s="66">
        <v>2</v>
      </c>
      <c r="K19" s="66">
        <v>3</v>
      </c>
      <c r="L19" s="66">
        <v>4</v>
      </c>
      <c r="M19" s="66">
        <v>4</v>
      </c>
      <c r="N19" s="66">
        <v>3</v>
      </c>
      <c r="O19" s="66">
        <v>1</v>
      </c>
      <c r="P19" s="66">
        <v>0</v>
      </c>
      <c r="Q19" s="67">
        <f t="shared" si="0"/>
        <v>38</v>
      </c>
    </row>
    <row r="20" spans="1:17" ht="25.5" customHeight="1">
      <c r="A20" s="104"/>
      <c r="B20" s="104"/>
      <c r="C20" s="65" t="s">
        <v>179</v>
      </c>
      <c r="D20" s="66">
        <v>0</v>
      </c>
      <c r="E20" s="66">
        <v>0</v>
      </c>
      <c r="F20" s="66">
        <v>0</v>
      </c>
      <c r="G20" s="66">
        <v>0</v>
      </c>
      <c r="H20" s="66">
        <v>0</v>
      </c>
      <c r="I20" s="66">
        <v>0</v>
      </c>
      <c r="J20" s="66">
        <v>0</v>
      </c>
      <c r="K20" s="66">
        <v>0</v>
      </c>
      <c r="L20" s="66">
        <v>0</v>
      </c>
      <c r="M20" s="66">
        <v>0</v>
      </c>
      <c r="N20" s="66">
        <v>0</v>
      </c>
      <c r="O20" s="66">
        <v>0</v>
      </c>
      <c r="P20" s="66">
        <v>0</v>
      </c>
      <c r="Q20" s="67">
        <f t="shared" si="0"/>
        <v>0</v>
      </c>
    </row>
    <row r="21" spans="1:17" ht="25.5" customHeight="1">
      <c r="A21" s="103"/>
      <c r="B21" s="103" t="s">
        <v>55</v>
      </c>
      <c r="C21" s="65" t="s">
        <v>178</v>
      </c>
      <c r="D21" s="66">
        <v>0</v>
      </c>
      <c r="E21" s="66">
        <v>0</v>
      </c>
      <c r="F21" s="66">
        <v>0</v>
      </c>
      <c r="G21" s="66">
        <v>0</v>
      </c>
      <c r="H21" s="66">
        <v>0</v>
      </c>
      <c r="I21" s="66">
        <v>0</v>
      </c>
      <c r="J21" s="66">
        <v>0</v>
      </c>
      <c r="K21" s="66">
        <v>0</v>
      </c>
      <c r="L21" s="66">
        <v>0</v>
      </c>
      <c r="M21" s="66">
        <v>0</v>
      </c>
      <c r="N21" s="66">
        <v>0</v>
      </c>
      <c r="O21" s="66">
        <v>0</v>
      </c>
      <c r="P21" s="66">
        <v>0</v>
      </c>
      <c r="Q21" s="67">
        <f t="shared" si="0"/>
        <v>0</v>
      </c>
    </row>
    <row r="22" spans="1:17" ht="25.5" customHeight="1">
      <c r="A22" s="104"/>
      <c r="B22" s="104"/>
      <c r="C22" s="65" t="s">
        <v>179</v>
      </c>
      <c r="D22" s="66">
        <v>0</v>
      </c>
      <c r="E22" s="66">
        <v>0</v>
      </c>
      <c r="F22" s="66">
        <v>0</v>
      </c>
      <c r="G22" s="66">
        <v>0</v>
      </c>
      <c r="H22" s="66">
        <v>0</v>
      </c>
      <c r="I22" s="66">
        <v>0</v>
      </c>
      <c r="J22" s="66">
        <v>0</v>
      </c>
      <c r="K22" s="66">
        <v>0</v>
      </c>
      <c r="L22" s="66">
        <v>0</v>
      </c>
      <c r="M22" s="66">
        <v>0</v>
      </c>
      <c r="N22" s="66">
        <v>0</v>
      </c>
      <c r="O22" s="66">
        <v>0</v>
      </c>
      <c r="P22" s="66">
        <v>0</v>
      </c>
      <c r="Q22" s="67">
        <f t="shared" si="0"/>
        <v>0</v>
      </c>
    </row>
    <row r="23" spans="1:17" ht="25.5" customHeight="1">
      <c r="A23" s="103"/>
      <c r="B23" s="103" t="s">
        <v>56</v>
      </c>
      <c r="C23" s="65" t="s">
        <v>178</v>
      </c>
      <c r="D23" s="66">
        <v>0</v>
      </c>
      <c r="E23" s="66">
        <v>0</v>
      </c>
      <c r="F23" s="66">
        <v>0</v>
      </c>
      <c r="G23" s="66">
        <v>0</v>
      </c>
      <c r="H23" s="66">
        <v>0</v>
      </c>
      <c r="I23" s="66">
        <v>0</v>
      </c>
      <c r="J23" s="66">
        <v>0</v>
      </c>
      <c r="K23" s="66">
        <v>0</v>
      </c>
      <c r="L23" s="66">
        <v>0</v>
      </c>
      <c r="M23" s="66">
        <v>0</v>
      </c>
      <c r="N23" s="66">
        <v>0</v>
      </c>
      <c r="O23" s="66">
        <v>0</v>
      </c>
      <c r="P23" s="66">
        <v>0</v>
      </c>
      <c r="Q23" s="67">
        <f t="shared" si="0"/>
        <v>0</v>
      </c>
    </row>
    <row r="24" spans="1:17" ht="25.5" customHeight="1">
      <c r="A24" s="104"/>
      <c r="B24" s="104"/>
      <c r="C24" s="65" t="s">
        <v>179</v>
      </c>
      <c r="D24" s="66">
        <v>0</v>
      </c>
      <c r="E24" s="66">
        <v>0</v>
      </c>
      <c r="F24" s="66">
        <v>0</v>
      </c>
      <c r="G24" s="66">
        <v>0</v>
      </c>
      <c r="H24" s="66">
        <v>0</v>
      </c>
      <c r="I24" s="66">
        <v>0</v>
      </c>
      <c r="J24" s="66">
        <v>0</v>
      </c>
      <c r="K24" s="66">
        <v>0</v>
      </c>
      <c r="L24" s="66">
        <v>0</v>
      </c>
      <c r="M24" s="66">
        <v>0</v>
      </c>
      <c r="N24" s="66">
        <v>0</v>
      </c>
      <c r="O24" s="66">
        <v>0</v>
      </c>
      <c r="P24" s="66">
        <v>0</v>
      </c>
      <c r="Q24" s="67">
        <f t="shared" si="0"/>
        <v>0</v>
      </c>
    </row>
    <row r="25" spans="1:17" ht="25.5" customHeight="1">
      <c r="A25" s="103"/>
      <c r="B25" s="103" t="s">
        <v>57</v>
      </c>
      <c r="C25" s="65" t="s">
        <v>178</v>
      </c>
      <c r="D25" s="66">
        <v>0</v>
      </c>
      <c r="E25" s="66">
        <v>0</v>
      </c>
      <c r="F25" s="66">
        <v>0</v>
      </c>
      <c r="G25" s="66">
        <v>0</v>
      </c>
      <c r="H25" s="66">
        <v>0</v>
      </c>
      <c r="I25" s="66">
        <v>0</v>
      </c>
      <c r="J25" s="66">
        <v>0</v>
      </c>
      <c r="K25" s="66">
        <v>0</v>
      </c>
      <c r="L25" s="66">
        <v>0</v>
      </c>
      <c r="M25" s="66">
        <v>0</v>
      </c>
      <c r="N25" s="66">
        <v>0</v>
      </c>
      <c r="O25" s="66">
        <v>0</v>
      </c>
      <c r="P25" s="66">
        <v>0</v>
      </c>
      <c r="Q25" s="67">
        <f t="shared" si="0"/>
        <v>0</v>
      </c>
    </row>
    <row r="26" spans="1:17" ht="25.5" customHeight="1">
      <c r="A26" s="104"/>
      <c r="B26" s="104"/>
      <c r="C26" s="65" t="s">
        <v>179</v>
      </c>
      <c r="D26" s="66">
        <v>0</v>
      </c>
      <c r="E26" s="66">
        <v>0</v>
      </c>
      <c r="F26" s="66">
        <v>0</v>
      </c>
      <c r="G26" s="66">
        <v>0</v>
      </c>
      <c r="H26" s="66">
        <v>0</v>
      </c>
      <c r="I26" s="66">
        <v>0</v>
      </c>
      <c r="J26" s="66">
        <v>0</v>
      </c>
      <c r="K26" s="66">
        <v>0</v>
      </c>
      <c r="L26" s="66">
        <v>0</v>
      </c>
      <c r="M26" s="66">
        <v>0</v>
      </c>
      <c r="N26" s="66">
        <v>0</v>
      </c>
      <c r="O26" s="66">
        <v>0</v>
      </c>
      <c r="P26" s="66">
        <v>0</v>
      </c>
      <c r="Q26" s="67">
        <f t="shared" si="0"/>
        <v>0</v>
      </c>
    </row>
    <row r="27" spans="1:17" ht="25.5" customHeight="1">
      <c r="A27" s="103"/>
      <c r="B27" s="103" t="s">
        <v>58</v>
      </c>
      <c r="C27" s="65" t="s">
        <v>178</v>
      </c>
      <c r="D27" s="66">
        <v>0</v>
      </c>
      <c r="E27" s="66">
        <v>0</v>
      </c>
      <c r="F27" s="66">
        <v>0</v>
      </c>
      <c r="G27" s="66">
        <v>0</v>
      </c>
      <c r="H27" s="66">
        <v>0</v>
      </c>
      <c r="I27" s="66">
        <v>0</v>
      </c>
      <c r="J27" s="66">
        <v>0</v>
      </c>
      <c r="K27" s="66">
        <v>0</v>
      </c>
      <c r="L27" s="66">
        <v>0</v>
      </c>
      <c r="M27" s="66">
        <v>0</v>
      </c>
      <c r="N27" s="66">
        <v>0</v>
      </c>
      <c r="O27" s="66">
        <v>0</v>
      </c>
      <c r="P27" s="66">
        <v>0</v>
      </c>
      <c r="Q27" s="67">
        <f t="shared" si="0"/>
        <v>0</v>
      </c>
    </row>
    <row r="28" spans="1:17" ht="25.5" customHeight="1">
      <c r="A28" s="104"/>
      <c r="B28" s="104"/>
      <c r="C28" s="65" t="s">
        <v>179</v>
      </c>
      <c r="D28" s="66">
        <v>0</v>
      </c>
      <c r="E28" s="66">
        <v>0</v>
      </c>
      <c r="F28" s="66">
        <v>0</v>
      </c>
      <c r="G28" s="66">
        <v>0</v>
      </c>
      <c r="H28" s="66">
        <v>0</v>
      </c>
      <c r="I28" s="66">
        <v>0</v>
      </c>
      <c r="J28" s="66">
        <v>0</v>
      </c>
      <c r="K28" s="66">
        <v>0</v>
      </c>
      <c r="L28" s="66">
        <v>0</v>
      </c>
      <c r="M28" s="66">
        <v>0</v>
      </c>
      <c r="N28" s="66">
        <v>0</v>
      </c>
      <c r="O28" s="66">
        <v>0</v>
      </c>
      <c r="P28" s="66">
        <v>0</v>
      </c>
      <c r="Q28" s="67">
        <f t="shared" si="0"/>
        <v>0</v>
      </c>
    </row>
    <row r="29" spans="1:17" ht="25.5" customHeight="1">
      <c r="A29" s="103"/>
      <c r="B29" s="103" t="s">
        <v>59</v>
      </c>
      <c r="C29" s="65" t="s">
        <v>178</v>
      </c>
      <c r="D29" s="66">
        <v>0</v>
      </c>
      <c r="E29" s="66">
        <v>0</v>
      </c>
      <c r="F29" s="66">
        <v>0</v>
      </c>
      <c r="G29" s="66">
        <v>0</v>
      </c>
      <c r="H29" s="66">
        <v>0</v>
      </c>
      <c r="I29" s="66">
        <v>0</v>
      </c>
      <c r="J29" s="66">
        <v>0</v>
      </c>
      <c r="K29" s="66">
        <v>0</v>
      </c>
      <c r="L29" s="66">
        <v>0</v>
      </c>
      <c r="M29" s="66">
        <v>0</v>
      </c>
      <c r="N29" s="66">
        <v>0</v>
      </c>
      <c r="O29" s="66">
        <v>0</v>
      </c>
      <c r="P29" s="66">
        <v>0</v>
      </c>
      <c r="Q29" s="67">
        <f t="shared" si="0"/>
        <v>0</v>
      </c>
    </row>
    <row r="30" spans="1:17" ht="25.5" customHeight="1">
      <c r="A30" s="104"/>
      <c r="B30" s="104"/>
      <c r="C30" s="65" t="s">
        <v>179</v>
      </c>
      <c r="D30" s="66">
        <v>0</v>
      </c>
      <c r="E30" s="66">
        <v>0</v>
      </c>
      <c r="F30" s="66">
        <v>0</v>
      </c>
      <c r="G30" s="66">
        <v>0</v>
      </c>
      <c r="H30" s="66">
        <v>0</v>
      </c>
      <c r="I30" s="66">
        <v>0</v>
      </c>
      <c r="J30" s="66">
        <v>0</v>
      </c>
      <c r="K30" s="66">
        <v>0</v>
      </c>
      <c r="L30" s="66">
        <v>0</v>
      </c>
      <c r="M30" s="66">
        <v>0</v>
      </c>
      <c r="N30" s="66">
        <v>0</v>
      </c>
      <c r="O30" s="66">
        <v>0</v>
      </c>
      <c r="P30" s="66">
        <v>0</v>
      </c>
      <c r="Q30" s="67">
        <f t="shared" si="0"/>
        <v>0</v>
      </c>
    </row>
    <row r="31" spans="1:17" ht="25.5" customHeight="1">
      <c r="A31" s="103"/>
      <c r="B31" s="103" t="s">
        <v>60</v>
      </c>
      <c r="C31" s="65" t="s">
        <v>178</v>
      </c>
      <c r="D31" s="66">
        <v>0</v>
      </c>
      <c r="E31" s="66">
        <v>0</v>
      </c>
      <c r="F31" s="66">
        <v>0</v>
      </c>
      <c r="G31" s="66">
        <v>0</v>
      </c>
      <c r="H31" s="66">
        <v>0</v>
      </c>
      <c r="I31" s="66">
        <v>0</v>
      </c>
      <c r="J31" s="66">
        <v>0</v>
      </c>
      <c r="K31" s="66">
        <v>0</v>
      </c>
      <c r="L31" s="66">
        <v>0</v>
      </c>
      <c r="M31" s="66">
        <v>0</v>
      </c>
      <c r="N31" s="66">
        <v>0</v>
      </c>
      <c r="O31" s="66">
        <v>0</v>
      </c>
      <c r="P31" s="66">
        <v>0</v>
      </c>
      <c r="Q31" s="67">
        <f t="shared" si="0"/>
        <v>0</v>
      </c>
    </row>
    <row r="32" spans="1:17" ht="25.5" customHeight="1">
      <c r="A32" s="104"/>
      <c r="B32" s="104"/>
      <c r="C32" s="65" t="s">
        <v>179</v>
      </c>
      <c r="D32" s="66">
        <v>0</v>
      </c>
      <c r="E32" s="66">
        <v>0</v>
      </c>
      <c r="F32" s="66">
        <v>0</v>
      </c>
      <c r="G32" s="66">
        <v>0</v>
      </c>
      <c r="H32" s="66">
        <v>0</v>
      </c>
      <c r="I32" s="66">
        <v>0</v>
      </c>
      <c r="J32" s="66">
        <v>0</v>
      </c>
      <c r="K32" s="66">
        <v>0</v>
      </c>
      <c r="L32" s="66">
        <v>0</v>
      </c>
      <c r="M32" s="66">
        <v>0</v>
      </c>
      <c r="N32" s="66">
        <v>0</v>
      </c>
      <c r="O32" s="66">
        <v>0</v>
      </c>
      <c r="P32" s="66">
        <v>0</v>
      </c>
      <c r="Q32" s="67">
        <f t="shared" si="0"/>
        <v>0</v>
      </c>
    </row>
    <row r="33" spans="1:17" ht="25.5" customHeight="1">
      <c r="A33" s="103"/>
      <c r="B33" s="103" t="s">
        <v>61</v>
      </c>
      <c r="C33" s="65" t="s">
        <v>178</v>
      </c>
      <c r="D33" s="66">
        <v>0</v>
      </c>
      <c r="E33" s="66">
        <v>0</v>
      </c>
      <c r="F33" s="66">
        <v>0</v>
      </c>
      <c r="G33" s="66">
        <v>0</v>
      </c>
      <c r="H33" s="66">
        <v>0</v>
      </c>
      <c r="I33" s="66">
        <v>0</v>
      </c>
      <c r="J33" s="66">
        <v>0</v>
      </c>
      <c r="K33" s="66">
        <v>0</v>
      </c>
      <c r="L33" s="66">
        <v>0</v>
      </c>
      <c r="M33" s="66">
        <v>0</v>
      </c>
      <c r="N33" s="66">
        <v>0</v>
      </c>
      <c r="O33" s="66">
        <v>0</v>
      </c>
      <c r="P33" s="66">
        <v>0</v>
      </c>
      <c r="Q33" s="67">
        <f t="shared" si="0"/>
        <v>0</v>
      </c>
    </row>
    <row r="34" spans="1:17" ht="25.5" customHeight="1">
      <c r="A34" s="104"/>
      <c r="B34" s="104"/>
      <c r="C34" s="65" t="s">
        <v>179</v>
      </c>
      <c r="D34" s="66">
        <v>0</v>
      </c>
      <c r="E34" s="66">
        <v>0</v>
      </c>
      <c r="F34" s="66">
        <v>0</v>
      </c>
      <c r="G34" s="66">
        <v>0</v>
      </c>
      <c r="H34" s="66">
        <v>0</v>
      </c>
      <c r="I34" s="66">
        <v>0</v>
      </c>
      <c r="J34" s="66">
        <v>0</v>
      </c>
      <c r="K34" s="66">
        <v>0</v>
      </c>
      <c r="L34" s="66">
        <v>0</v>
      </c>
      <c r="M34" s="66">
        <v>0</v>
      </c>
      <c r="N34" s="66">
        <v>0</v>
      </c>
      <c r="O34" s="66">
        <v>0</v>
      </c>
      <c r="P34" s="66">
        <v>0</v>
      </c>
      <c r="Q34" s="67">
        <f t="shared" si="0"/>
        <v>0</v>
      </c>
    </row>
    <row r="35" spans="1:17" ht="25.5" customHeight="1">
      <c r="A35" s="103"/>
      <c r="B35" s="103" t="s">
        <v>62</v>
      </c>
      <c r="C35" s="65" t="s">
        <v>178</v>
      </c>
      <c r="D35" s="66">
        <v>0</v>
      </c>
      <c r="E35" s="66">
        <v>0</v>
      </c>
      <c r="F35" s="66">
        <v>0</v>
      </c>
      <c r="G35" s="66">
        <v>0</v>
      </c>
      <c r="H35" s="66">
        <v>0</v>
      </c>
      <c r="I35" s="66">
        <v>0</v>
      </c>
      <c r="J35" s="66">
        <v>0</v>
      </c>
      <c r="K35" s="66">
        <v>0</v>
      </c>
      <c r="L35" s="66">
        <v>0</v>
      </c>
      <c r="M35" s="66">
        <v>0</v>
      </c>
      <c r="N35" s="66">
        <v>0</v>
      </c>
      <c r="O35" s="66">
        <v>0</v>
      </c>
      <c r="P35" s="66">
        <v>0</v>
      </c>
      <c r="Q35" s="67">
        <f t="shared" si="0"/>
        <v>0</v>
      </c>
    </row>
    <row r="36" spans="1:17" ht="25.5" customHeight="1">
      <c r="A36" s="104"/>
      <c r="B36" s="104"/>
      <c r="C36" s="65" t="s">
        <v>179</v>
      </c>
      <c r="D36" s="66">
        <v>0</v>
      </c>
      <c r="E36" s="66">
        <v>0</v>
      </c>
      <c r="F36" s="66">
        <v>0</v>
      </c>
      <c r="G36" s="66">
        <v>0</v>
      </c>
      <c r="H36" s="66">
        <v>0</v>
      </c>
      <c r="I36" s="66">
        <v>0</v>
      </c>
      <c r="J36" s="66">
        <v>0</v>
      </c>
      <c r="K36" s="66">
        <v>0</v>
      </c>
      <c r="L36" s="66">
        <v>0</v>
      </c>
      <c r="M36" s="66">
        <v>0</v>
      </c>
      <c r="N36" s="66">
        <v>0</v>
      </c>
      <c r="O36" s="66">
        <v>0</v>
      </c>
      <c r="P36" s="66">
        <v>0</v>
      </c>
      <c r="Q36" s="67">
        <f t="shared" si="0"/>
        <v>0</v>
      </c>
    </row>
    <row r="37" spans="1:17" ht="25.5" customHeight="1">
      <c r="A37" s="103"/>
      <c r="B37" s="103" t="s">
        <v>63</v>
      </c>
      <c r="C37" s="65" t="s">
        <v>178</v>
      </c>
      <c r="D37" s="66">
        <v>1</v>
      </c>
      <c r="E37" s="66">
        <v>1</v>
      </c>
      <c r="F37" s="66">
        <v>1</v>
      </c>
      <c r="G37" s="66">
        <v>1</v>
      </c>
      <c r="H37" s="66">
        <v>1</v>
      </c>
      <c r="I37" s="66">
        <v>1</v>
      </c>
      <c r="J37" s="66">
        <v>1</v>
      </c>
      <c r="K37" s="66">
        <v>1</v>
      </c>
      <c r="L37" s="66">
        <v>1</v>
      </c>
      <c r="M37" s="66">
        <v>1</v>
      </c>
      <c r="N37" s="66">
        <v>1</v>
      </c>
      <c r="O37" s="66">
        <v>1</v>
      </c>
      <c r="P37" s="66">
        <v>0</v>
      </c>
      <c r="Q37" s="67">
        <f t="shared" si="0"/>
        <v>12</v>
      </c>
    </row>
    <row r="38" spans="1:17" ht="25.5" customHeight="1">
      <c r="A38" s="104"/>
      <c r="B38" s="104"/>
      <c r="C38" s="65" t="s">
        <v>179</v>
      </c>
      <c r="D38" s="66">
        <v>0</v>
      </c>
      <c r="E38" s="66">
        <v>0</v>
      </c>
      <c r="F38" s="66">
        <v>0</v>
      </c>
      <c r="G38" s="66">
        <v>0</v>
      </c>
      <c r="H38" s="66">
        <v>0</v>
      </c>
      <c r="I38" s="66">
        <v>0</v>
      </c>
      <c r="J38" s="66">
        <v>0</v>
      </c>
      <c r="K38" s="66">
        <v>0</v>
      </c>
      <c r="L38" s="66">
        <v>0</v>
      </c>
      <c r="M38" s="66">
        <v>0</v>
      </c>
      <c r="N38" s="66">
        <v>0</v>
      </c>
      <c r="O38" s="66">
        <v>0</v>
      </c>
      <c r="P38" s="66">
        <v>0</v>
      </c>
      <c r="Q38" s="67">
        <f t="shared" si="0"/>
        <v>0</v>
      </c>
    </row>
    <row r="39" spans="1:17" ht="25.5" customHeight="1">
      <c r="A39" s="103"/>
      <c r="B39" s="103" t="s">
        <v>64</v>
      </c>
      <c r="C39" s="65" t="s">
        <v>178</v>
      </c>
      <c r="D39" s="66">
        <v>5</v>
      </c>
      <c r="E39" s="66">
        <v>6</v>
      </c>
      <c r="F39" s="66">
        <v>4</v>
      </c>
      <c r="G39" s="66">
        <v>4</v>
      </c>
      <c r="H39" s="66">
        <v>2</v>
      </c>
      <c r="I39" s="66">
        <v>4</v>
      </c>
      <c r="J39" s="66">
        <v>3</v>
      </c>
      <c r="K39" s="66">
        <v>3</v>
      </c>
      <c r="L39" s="66">
        <v>5</v>
      </c>
      <c r="M39" s="66">
        <v>3</v>
      </c>
      <c r="N39" s="66">
        <v>2</v>
      </c>
      <c r="O39" s="66">
        <v>3</v>
      </c>
      <c r="P39" s="66">
        <v>1</v>
      </c>
      <c r="Q39" s="67">
        <f t="shared" si="0"/>
        <v>45</v>
      </c>
    </row>
    <row r="40" spans="1:17" ht="25.5" customHeight="1">
      <c r="A40" s="104"/>
      <c r="B40" s="104"/>
      <c r="C40" s="65" t="s">
        <v>179</v>
      </c>
      <c r="D40" s="66">
        <v>0</v>
      </c>
      <c r="E40" s="66">
        <v>2</v>
      </c>
      <c r="F40" s="66">
        <v>1</v>
      </c>
      <c r="G40" s="66">
        <v>0</v>
      </c>
      <c r="H40" s="66">
        <v>0</v>
      </c>
      <c r="I40" s="66">
        <v>0</v>
      </c>
      <c r="J40" s="66">
        <v>0</v>
      </c>
      <c r="K40" s="66">
        <v>0</v>
      </c>
      <c r="L40" s="66">
        <v>1</v>
      </c>
      <c r="M40" s="66">
        <v>0</v>
      </c>
      <c r="N40" s="66">
        <v>0</v>
      </c>
      <c r="O40" s="66">
        <v>0</v>
      </c>
      <c r="P40" s="66">
        <v>0</v>
      </c>
      <c r="Q40" s="67">
        <f t="shared" si="0"/>
        <v>4</v>
      </c>
    </row>
    <row r="41" spans="1:17" ht="25.5" customHeight="1">
      <c r="A41" s="103"/>
      <c r="B41" s="103" t="s">
        <v>65</v>
      </c>
      <c r="C41" s="65" t="s">
        <v>178</v>
      </c>
      <c r="D41" s="66">
        <v>3</v>
      </c>
      <c r="E41" s="66">
        <v>4</v>
      </c>
      <c r="F41" s="66">
        <v>4</v>
      </c>
      <c r="G41" s="66">
        <v>3</v>
      </c>
      <c r="H41" s="66">
        <v>3</v>
      </c>
      <c r="I41" s="66">
        <v>3</v>
      </c>
      <c r="J41" s="66">
        <v>2</v>
      </c>
      <c r="K41" s="66">
        <v>3</v>
      </c>
      <c r="L41" s="66">
        <v>3</v>
      </c>
      <c r="M41" s="66">
        <v>3</v>
      </c>
      <c r="N41" s="66">
        <v>2</v>
      </c>
      <c r="O41" s="66">
        <v>1</v>
      </c>
      <c r="P41" s="66">
        <v>2</v>
      </c>
      <c r="Q41" s="67">
        <f t="shared" si="0"/>
        <v>36</v>
      </c>
    </row>
    <row r="42" spans="1:17" ht="25.5" customHeight="1">
      <c r="A42" s="104"/>
      <c r="B42" s="104"/>
      <c r="C42" s="65" t="s">
        <v>179</v>
      </c>
      <c r="D42" s="66">
        <v>0</v>
      </c>
      <c r="E42" s="66">
        <v>1</v>
      </c>
      <c r="F42" s="66">
        <v>1</v>
      </c>
      <c r="G42" s="66">
        <v>0</v>
      </c>
      <c r="H42" s="66">
        <v>0</v>
      </c>
      <c r="I42" s="66">
        <v>0</v>
      </c>
      <c r="J42" s="66">
        <v>0</v>
      </c>
      <c r="K42" s="66">
        <v>0</v>
      </c>
      <c r="L42" s="66">
        <v>0</v>
      </c>
      <c r="M42" s="66">
        <v>0</v>
      </c>
      <c r="N42" s="66">
        <v>0</v>
      </c>
      <c r="O42" s="66">
        <v>0</v>
      </c>
      <c r="P42" s="66">
        <v>0</v>
      </c>
      <c r="Q42" s="67">
        <f t="shared" si="0"/>
        <v>2</v>
      </c>
    </row>
    <row r="43" spans="1:17" ht="25.5" customHeight="1">
      <c r="A43" s="103"/>
      <c r="B43" s="103" t="s">
        <v>66</v>
      </c>
      <c r="C43" s="65" t="s">
        <v>178</v>
      </c>
      <c r="D43" s="66">
        <v>0</v>
      </c>
      <c r="E43" s="66">
        <v>0</v>
      </c>
      <c r="F43" s="66">
        <v>0</v>
      </c>
      <c r="G43" s="66">
        <v>0</v>
      </c>
      <c r="H43" s="66">
        <v>0</v>
      </c>
      <c r="I43" s="66">
        <v>0</v>
      </c>
      <c r="J43" s="66">
        <v>0</v>
      </c>
      <c r="K43" s="66">
        <v>0</v>
      </c>
      <c r="L43" s="66">
        <v>0</v>
      </c>
      <c r="M43" s="66">
        <v>0</v>
      </c>
      <c r="N43" s="66">
        <v>0</v>
      </c>
      <c r="O43" s="66">
        <v>0</v>
      </c>
      <c r="P43" s="66">
        <v>0</v>
      </c>
      <c r="Q43" s="67">
        <f t="shared" si="0"/>
        <v>0</v>
      </c>
    </row>
    <row r="44" spans="1:17" ht="25.5" customHeight="1">
      <c r="A44" s="104"/>
      <c r="B44" s="104"/>
      <c r="C44" s="65" t="s">
        <v>179</v>
      </c>
      <c r="D44" s="66">
        <v>0</v>
      </c>
      <c r="E44" s="66">
        <v>0</v>
      </c>
      <c r="F44" s="66">
        <v>0</v>
      </c>
      <c r="G44" s="66">
        <v>0</v>
      </c>
      <c r="H44" s="66">
        <v>0</v>
      </c>
      <c r="I44" s="66">
        <v>0</v>
      </c>
      <c r="J44" s="66">
        <v>0</v>
      </c>
      <c r="K44" s="66">
        <v>0</v>
      </c>
      <c r="L44" s="66">
        <v>0</v>
      </c>
      <c r="M44" s="66">
        <v>0</v>
      </c>
      <c r="N44" s="66">
        <v>0</v>
      </c>
      <c r="O44" s="66">
        <v>0</v>
      </c>
      <c r="P44" s="66">
        <v>0</v>
      </c>
      <c r="Q44" s="67">
        <f t="shared" si="0"/>
        <v>0</v>
      </c>
    </row>
    <row r="45" spans="1:17" ht="25.5" customHeight="1">
      <c r="A45" s="103"/>
      <c r="B45" s="103" t="s">
        <v>67</v>
      </c>
      <c r="C45" s="65" t="s">
        <v>178</v>
      </c>
      <c r="D45" s="66">
        <v>3</v>
      </c>
      <c r="E45" s="66">
        <v>3</v>
      </c>
      <c r="F45" s="66">
        <v>3</v>
      </c>
      <c r="G45" s="66">
        <v>3</v>
      </c>
      <c r="H45" s="66">
        <v>3</v>
      </c>
      <c r="I45" s="66">
        <v>3</v>
      </c>
      <c r="J45" s="66">
        <v>3</v>
      </c>
      <c r="K45" s="66">
        <v>3</v>
      </c>
      <c r="L45" s="66">
        <v>3</v>
      </c>
      <c r="M45" s="66">
        <v>3</v>
      </c>
      <c r="N45" s="66">
        <v>3</v>
      </c>
      <c r="O45" s="66">
        <v>2</v>
      </c>
      <c r="P45" s="66">
        <v>2</v>
      </c>
      <c r="Q45" s="67">
        <f t="shared" si="0"/>
        <v>37</v>
      </c>
    </row>
    <row r="46" spans="1:17" ht="25.5" customHeight="1">
      <c r="A46" s="104"/>
      <c r="B46" s="104"/>
      <c r="C46" s="65" t="s">
        <v>179</v>
      </c>
      <c r="D46" s="66">
        <v>0</v>
      </c>
      <c r="E46" s="66">
        <v>0</v>
      </c>
      <c r="F46" s="66">
        <v>0</v>
      </c>
      <c r="G46" s="66">
        <v>0</v>
      </c>
      <c r="H46" s="66">
        <v>0</v>
      </c>
      <c r="I46" s="66">
        <v>1</v>
      </c>
      <c r="J46" s="66">
        <v>0</v>
      </c>
      <c r="K46" s="66">
        <v>0</v>
      </c>
      <c r="L46" s="66">
        <v>0</v>
      </c>
      <c r="M46" s="66">
        <v>0</v>
      </c>
      <c r="N46" s="66">
        <v>0</v>
      </c>
      <c r="O46" s="66">
        <v>0</v>
      </c>
      <c r="P46" s="66">
        <v>0</v>
      </c>
      <c r="Q46" s="67">
        <f t="shared" si="0"/>
        <v>1</v>
      </c>
    </row>
    <row r="47" spans="1:17" ht="25.5" customHeight="1">
      <c r="A47" s="103"/>
      <c r="B47" s="103" t="s">
        <v>68</v>
      </c>
      <c r="C47" s="65" t="s">
        <v>178</v>
      </c>
      <c r="D47" s="66">
        <v>0</v>
      </c>
      <c r="E47" s="66">
        <v>0</v>
      </c>
      <c r="F47" s="66">
        <v>0</v>
      </c>
      <c r="G47" s="66">
        <v>0</v>
      </c>
      <c r="H47" s="66">
        <v>0</v>
      </c>
      <c r="I47" s="66">
        <v>0</v>
      </c>
      <c r="J47" s="66">
        <v>0</v>
      </c>
      <c r="K47" s="66">
        <v>0</v>
      </c>
      <c r="L47" s="66">
        <v>0</v>
      </c>
      <c r="M47" s="66">
        <v>0</v>
      </c>
      <c r="N47" s="66">
        <v>0</v>
      </c>
      <c r="O47" s="66">
        <v>0</v>
      </c>
      <c r="P47" s="66">
        <v>0</v>
      </c>
      <c r="Q47" s="67">
        <f t="shared" si="0"/>
        <v>0</v>
      </c>
    </row>
    <row r="48" spans="1:17" ht="25.5" customHeight="1">
      <c r="A48" s="104"/>
      <c r="B48" s="104"/>
      <c r="C48" s="65" t="s">
        <v>179</v>
      </c>
      <c r="D48" s="66">
        <v>0</v>
      </c>
      <c r="E48" s="66">
        <v>0</v>
      </c>
      <c r="F48" s="66">
        <v>0</v>
      </c>
      <c r="G48" s="66">
        <v>0</v>
      </c>
      <c r="H48" s="66">
        <v>0</v>
      </c>
      <c r="I48" s="66">
        <v>0</v>
      </c>
      <c r="J48" s="66">
        <v>0</v>
      </c>
      <c r="K48" s="66">
        <v>0</v>
      </c>
      <c r="L48" s="66">
        <v>0</v>
      </c>
      <c r="M48" s="66">
        <v>0</v>
      </c>
      <c r="N48" s="66">
        <v>0</v>
      </c>
      <c r="O48" s="66">
        <v>0</v>
      </c>
      <c r="P48" s="66">
        <v>0</v>
      </c>
      <c r="Q48" s="67">
        <f t="shared" si="0"/>
        <v>0</v>
      </c>
    </row>
    <row r="49" spans="1:17" ht="25.5" customHeight="1">
      <c r="A49" s="103"/>
      <c r="B49" s="103" t="s">
        <v>69</v>
      </c>
      <c r="C49" s="65" t="s">
        <v>178</v>
      </c>
      <c r="D49" s="66">
        <v>0</v>
      </c>
      <c r="E49" s="66">
        <v>0</v>
      </c>
      <c r="F49" s="66">
        <v>0</v>
      </c>
      <c r="G49" s="66">
        <v>0</v>
      </c>
      <c r="H49" s="66">
        <v>0</v>
      </c>
      <c r="I49" s="66">
        <v>0</v>
      </c>
      <c r="J49" s="66">
        <v>0</v>
      </c>
      <c r="K49" s="66">
        <v>0</v>
      </c>
      <c r="L49" s="66">
        <v>0</v>
      </c>
      <c r="M49" s="66">
        <v>0</v>
      </c>
      <c r="N49" s="66">
        <v>0</v>
      </c>
      <c r="O49" s="66">
        <v>0</v>
      </c>
      <c r="P49" s="66">
        <v>0</v>
      </c>
      <c r="Q49" s="67">
        <f t="shared" si="0"/>
        <v>0</v>
      </c>
    </row>
    <row r="50" spans="1:17" ht="25.5" customHeight="1">
      <c r="A50" s="104"/>
      <c r="B50" s="104"/>
      <c r="C50" s="65" t="s">
        <v>179</v>
      </c>
      <c r="D50" s="66">
        <v>0</v>
      </c>
      <c r="E50" s="66">
        <v>0</v>
      </c>
      <c r="F50" s="66">
        <v>0</v>
      </c>
      <c r="G50" s="66">
        <v>0</v>
      </c>
      <c r="H50" s="66">
        <v>0</v>
      </c>
      <c r="I50" s="66">
        <v>0</v>
      </c>
      <c r="J50" s="66">
        <v>0</v>
      </c>
      <c r="K50" s="66">
        <v>0</v>
      </c>
      <c r="L50" s="66">
        <v>0</v>
      </c>
      <c r="M50" s="66">
        <v>0</v>
      </c>
      <c r="N50" s="66">
        <v>0</v>
      </c>
      <c r="O50" s="66">
        <v>0</v>
      </c>
      <c r="P50" s="66">
        <v>0</v>
      </c>
      <c r="Q50" s="67">
        <f t="shared" si="0"/>
        <v>0</v>
      </c>
    </row>
    <row r="51" spans="1:17" ht="25.5" customHeight="1">
      <c r="A51" s="103"/>
      <c r="B51" s="103" t="s">
        <v>70</v>
      </c>
      <c r="C51" s="65" t="s">
        <v>178</v>
      </c>
      <c r="D51" s="66">
        <v>0</v>
      </c>
      <c r="E51" s="66">
        <v>0</v>
      </c>
      <c r="F51" s="66">
        <v>0</v>
      </c>
      <c r="G51" s="66">
        <v>0</v>
      </c>
      <c r="H51" s="66">
        <v>0</v>
      </c>
      <c r="I51" s="66">
        <v>0</v>
      </c>
      <c r="J51" s="66">
        <v>0</v>
      </c>
      <c r="K51" s="66">
        <v>0</v>
      </c>
      <c r="L51" s="66">
        <v>0</v>
      </c>
      <c r="M51" s="66">
        <v>0</v>
      </c>
      <c r="N51" s="66">
        <v>0</v>
      </c>
      <c r="O51" s="66">
        <v>0</v>
      </c>
      <c r="P51" s="66">
        <v>0</v>
      </c>
      <c r="Q51" s="67">
        <f t="shared" si="0"/>
        <v>0</v>
      </c>
    </row>
    <row r="52" spans="1:17" ht="25.5" customHeight="1">
      <c r="A52" s="104"/>
      <c r="B52" s="104"/>
      <c r="C52" s="65" t="s">
        <v>179</v>
      </c>
      <c r="D52" s="66">
        <v>0</v>
      </c>
      <c r="E52" s="66">
        <v>0</v>
      </c>
      <c r="F52" s="66">
        <v>0</v>
      </c>
      <c r="G52" s="66">
        <v>0</v>
      </c>
      <c r="H52" s="66">
        <v>0</v>
      </c>
      <c r="I52" s="66">
        <v>0</v>
      </c>
      <c r="J52" s="66">
        <v>0</v>
      </c>
      <c r="K52" s="66">
        <v>0</v>
      </c>
      <c r="L52" s="66">
        <v>0</v>
      </c>
      <c r="M52" s="66">
        <v>0</v>
      </c>
      <c r="N52" s="66">
        <v>0</v>
      </c>
      <c r="O52" s="66">
        <v>0</v>
      </c>
      <c r="P52" s="66">
        <v>0</v>
      </c>
      <c r="Q52" s="67">
        <f t="shared" si="0"/>
        <v>0</v>
      </c>
    </row>
    <row r="53" spans="1:17" ht="25.5" customHeight="1">
      <c r="A53" s="103"/>
      <c r="B53" s="103" t="s">
        <v>71</v>
      </c>
      <c r="C53" s="65" t="s">
        <v>178</v>
      </c>
      <c r="D53" s="66">
        <v>0</v>
      </c>
      <c r="E53" s="66">
        <v>0</v>
      </c>
      <c r="F53" s="66">
        <v>0</v>
      </c>
      <c r="G53" s="66">
        <v>0</v>
      </c>
      <c r="H53" s="66">
        <v>0</v>
      </c>
      <c r="I53" s="66">
        <v>0</v>
      </c>
      <c r="J53" s="66">
        <v>0</v>
      </c>
      <c r="K53" s="66">
        <v>0</v>
      </c>
      <c r="L53" s="66">
        <v>0</v>
      </c>
      <c r="M53" s="66">
        <v>0</v>
      </c>
      <c r="N53" s="66">
        <v>0</v>
      </c>
      <c r="O53" s="66">
        <v>0</v>
      </c>
      <c r="P53" s="66">
        <v>0</v>
      </c>
      <c r="Q53" s="67">
        <f t="shared" si="0"/>
        <v>0</v>
      </c>
    </row>
    <row r="54" spans="1:17" ht="25.5" customHeight="1">
      <c r="A54" s="104"/>
      <c r="B54" s="104"/>
      <c r="C54" s="65" t="s">
        <v>179</v>
      </c>
      <c r="D54" s="66">
        <v>0</v>
      </c>
      <c r="E54" s="66">
        <v>0</v>
      </c>
      <c r="F54" s="66">
        <v>0</v>
      </c>
      <c r="G54" s="66">
        <v>0</v>
      </c>
      <c r="H54" s="66">
        <v>0</v>
      </c>
      <c r="I54" s="66">
        <v>0</v>
      </c>
      <c r="J54" s="66">
        <v>0</v>
      </c>
      <c r="K54" s="66">
        <v>0</v>
      </c>
      <c r="L54" s="66">
        <v>0</v>
      </c>
      <c r="M54" s="66">
        <v>0</v>
      </c>
      <c r="N54" s="66">
        <v>0</v>
      </c>
      <c r="O54" s="66">
        <v>0</v>
      </c>
      <c r="P54" s="66">
        <v>0</v>
      </c>
      <c r="Q54" s="67">
        <f t="shared" si="0"/>
        <v>0</v>
      </c>
    </row>
    <row r="55" spans="1:17" ht="25.5" customHeight="1">
      <c r="A55" s="103"/>
      <c r="B55" s="103" t="s">
        <v>72</v>
      </c>
      <c r="C55" s="65" t="s">
        <v>178</v>
      </c>
      <c r="D55" s="66">
        <v>145</v>
      </c>
      <c r="E55" s="66">
        <v>146</v>
      </c>
      <c r="F55" s="66">
        <v>85</v>
      </c>
      <c r="G55" s="66">
        <v>128</v>
      </c>
      <c r="H55" s="66">
        <v>124</v>
      </c>
      <c r="I55" s="66">
        <v>123</v>
      </c>
      <c r="J55" s="66">
        <v>72</v>
      </c>
      <c r="K55" s="66">
        <v>121</v>
      </c>
      <c r="L55" s="66">
        <v>115</v>
      </c>
      <c r="M55" s="66">
        <v>119</v>
      </c>
      <c r="N55" s="66">
        <v>52</v>
      </c>
      <c r="O55" s="66">
        <v>80</v>
      </c>
      <c r="P55" s="66">
        <v>21</v>
      </c>
      <c r="Q55" s="67">
        <f t="shared" si="0"/>
        <v>1331</v>
      </c>
    </row>
    <row r="56" spans="1:17" ht="25.5" customHeight="1">
      <c r="A56" s="104"/>
      <c r="B56" s="104"/>
      <c r="C56" s="65" t="s">
        <v>179</v>
      </c>
      <c r="D56" s="66">
        <v>1</v>
      </c>
      <c r="E56" s="66">
        <v>17</v>
      </c>
      <c r="F56" s="66">
        <v>1</v>
      </c>
      <c r="G56" s="66">
        <v>5</v>
      </c>
      <c r="H56" s="66">
        <v>1</v>
      </c>
      <c r="I56" s="66">
        <v>1</v>
      </c>
      <c r="J56" s="66">
        <v>1</v>
      </c>
      <c r="K56" s="66">
        <v>1</v>
      </c>
      <c r="L56" s="66">
        <v>1</v>
      </c>
      <c r="M56" s="66">
        <v>1</v>
      </c>
      <c r="N56" s="66">
        <v>0</v>
      </c>
      <c r="O56" s="66">
        <v>1</v>
      </c>
      <c r="P56" s="66">
        <v>0</v>
      </c>
      <c r="Q56" s="67">
        <f t="shared" si="0"/>
        <v>31</v>
      </c>
    </row>
    <row r="57" spans="1:17" ht="25.5" customHeight="1">
      <c r="A57" s="103"/>
      <c r="B57" s="103" t="s">
        <v>73</v>
      </c>
      <c r="C57" s="65" t="s">
        <v>178</v>
      </c>
      <c r="D57" s="66">
        <v>67</v>
      </c>
      <c r="E57" s="66">
        <v>59</v>
      </c>
      <c r="F57" s="66">
        <v>33</v>
      </c>
      <c r="G57" s="66">
        <v>52</v>
      </c>
      <c r="H57" s="66">
        <v>51</v>
      </c>
      <c r="I57" s="66">
        <v>52</v>
      </c>
      <c r="J57" s="66">
        <v>29</v>
      </c>
      <c r="K57" s="66">
        <v>50</v>
      </c>
      <c r="L57" s="66">
        <v>50</v>
      </c>
      <c r="M57" s="66">
        <v>50</v>
      </c>
      <c r="N57" s="66">
        <v>22</v>
      </c>
      <c r="O57" s="66">
        <v>22</v>
      </c>
      <c r="P57" s="66">
        <v>17</v>
      </c>
      <c r="Q57" s="67">
        <f t="shared" si="0"/>
        <v>554</v>
      </c>
    </row>
    <row r="58" spans="1:17" ht="25.5" customHeight="1">
      <c r="A58" s="104"/>
      <c r="B58" s="104"/>
      <c r="C58" s="65" t="s">
        <v>179</v>
      </c>
      <c r="D58" s="66">
        <v>3</v>
      </c>
      <c r="E58" s="66">
        <v>2</v>
      </c>
      <c r="F58" s="66">
        <v>0</v>
      </c>
      <c r="G58" s="66">
        <v>0</v>
      </c>
      <c r="H58" s="66">
        <v>0</v>
      </c>
      <c r="I58" s="66">
        <v>1</v>
      </c>
      <c r="J58" s="66">
        <v>0</v>
      </c>
      <c r="K58" s="66">
        <v>0</v>
      </c>
      <c r="L58" s="66">
        <v>1</v>
      </c>
      <c r="M58" s="66">
        <v>1</v>
      </c>
      <c r="N58" s="66">
        <v>0</v>
      </c>
      <c r="O58" s="66">
        <v>0</v>
      </c>
      <c r="P58" s="66">
        <v>0</v>
      </c>
      <c r="Q58" s="67">
        <f t="shared" si="0"/>
        <v>8</v>
      </c>
    </row>
    <row r="59" spans="1:17" ht="25.5" customHeight="1">
      <c r="A59" s="103"/>
      <c r="B59" s="103" t="s">
        <v>74</v>
      </c>
      <c r="C59" s="65" t="s">
        <v>178</v>
      </c>
      <c r="D59" s="66">
        <v>4</v>
      </c>
      <c r="E59" s="66">
        <v>5</v>
      </c>
      <c r="F59" s="66">
        <v>3</v>
      </c>
      <c r="G59" s="66">
        <v>4</v>
      </c>
      <c r="H59" s="66">
        <v>4</v>
      </c>
      <c r="I59" s="66">
        <v>3</v>
      </c>
      <c r="J59" s="66">
        <v>3</v>
      </c>
      <c r="K59" s="66">
        <v>3</v>
      </c>
      <c r="L59" s="66">
        <v>5</v>
      </c>
      <c r="M59" s="66">
        <v>5</v>
      </c>
      <c r="N59" s="66">
        <v>3</v>
      </c>
      <c r="O59" s="66">
        <v>3</v>
      </c>
      <c r="P59" s="66">
        <v>0</v>
      </c>
      <c r="Q59" s="67">
        <f t="shared" si="0"/>
        <v>45</v>
      </c>
    </row>
    <row r="60" spans="1:17" ht="25.5" customHeight="1">
      <c r="A60" s="104"/>
      <c r="B60" s="104"/>
      <c r="C60" s="65" t="s">
        <v>179</v>
      </c>
      <c r="D60" s="66">
        <v>0</v>
      </c>
      <c r="E60" s="66">
        <v>0</v>
      </c>
      <c r="F60" s="66">
        <v>0</v>
      </c>
      <c r="G60" s="66">
        <v>0</v>
      </c>
      <c r="H60" s="66">
        <v>0</v>
      </c>
      <c r="I60" s="66">
        <v>0</v>
      </c>
      <c r="J60" s="66">
        <v>0</v>
      </c>
      <c r="K60" s="66">
        <v>0</v>
      </c>
      <c r="L60" s="66">
        <v>0</v>
      </c>
      <c r="M60" s="66">
        <v>0</v>
      </c>
      <c r="N60" s="66">
        <v>0</v>
      </c>
      <c r="O60" s="66">
        <v>0</v>
      </c>
      <c r="P60" s="66">
        <v>0</v>
      </c>
      <c r="Q60" s="67">
        <f t="shared" si="0"/>
        <v>0</v>
      </c>
    </row>
    <row r="61" spans="1:17" ht="25.5" customHeight="1">
      <c r="A61" s="103"/>
      <c r="B61" s="103" t="s">
        <v>75</v>
      </c>
      <c r="C61" s="65" t="s">
        <v>178</v>
      </c>
      <c r="D61" s="66">
        <v>45</v>
      </c>
      <c r="E61" s="66">
        <v>42</v>
      </c>
      <c r="F61" s="66">
        <v>40</v>
      </c>
      <c r="G61" s="66">
        <v>39</v>
      </c>
      <c r="H61" s="66">
        <v>34</v>
      </c>
      <c r="I61" s="66">
        <v>39</v>
      </c>
      <c r="J61" s="66">
        <v>28</v>
      </c>
      <c r="K61" s="66">
        <v>33</v>
      </c>
      <c r="L61" s="66">
        <v>31</v>
      </c>
      <c r="M61" s="66">
        <v>36</v>
      </c>
      <c r="N61" s="66">
        <v>31</v>
      </c>
      <c r="O61" s="66">
        <v>21</v>
      </c>
      <c r="P61" s="66">
        <v>12</v>
      </c>
      <c r="Q61" s="67">
        <f t="shared" si="0"/>
        <v>431</v>
      </c>
    </row>
    <row r="62" spans="1:17" ht="25.5" customHeight="1">
      <c r="A62" s="104"/>
      <c r="B62" s="104"/>
      <c r="C62" s="65" t="s">
        <v>179</v>
      </c>
      <c r="D62" s="66">
        <v>0</v>
      </c>
      <c r="E62" s="66">
        <v>2</v>
      </c>
      <c r="F62" s="66">
        <v>0</v>
      </c>
      <c r="G62" s="66">
        <v>0</v>
      </c>
      <c r="H62" s="66">
        <v>0</v>
      </c>
      <c r="I62" s="66">
        <v>1</v>
      </c>
      <c r="J62" s="66">
        <v>0</v>
      </c>
      <c r="K62" s="66">
        <v>0</v>
      </c>
      <c r="L62" s="66">
        <v>0</v>
      </c>
      <c r="M62" s="66">
        <v>0</v>
      </c>
      <c r="N62" s="66">
        <v>0</v>
      </c>
      <c r="O62" s="66">
        <v>0</v>
      </c>
      <c r="P62" s="66">
        <v>0</v>
      </c>
      <c r="Q62" s="67">
        <f t="shared" si="0"/>
        <v>3</v>
      </c>
    </row>
    <row r="63" spans="1:17" ht="25.5" customHeight="1">
      <c r="A63" s="103"/>
      <c r="B63" s="103" t="s">
        <v>76</v>
      </c>
      <c r="C63" s="65" t="s">
        <v>178</v>
      </c>
      <c r="D63" s="66">
        <v>4</v>
      </c>
      <c r="E63" s="66">
        <v>5</v>
      </c>
      <c r="F63" s="66">
        <v>4</v>
      </c>
      <c r="G63" s="66">
        <v>5</v>
      </c>
      <c r="H63" s="66">
        <v>4</v>
      </c>
      <c r="I63" s="66">
        <v>5</v>
      </c>
      <c r="J63" s="66">
        <v>3</v>
      </c>
      <c r="K63" s="66">
        <v>2</v>
      </c>
      <c r="L63" s="66">
        <v>4</v>
      </c>
      <c r="M63" s="66">
        <v>4</v>
      </c>
      <c r="N63" s="66">
        <v>2</v>
      </c>
      <c r="O63" s="66">
        <v>3</v>
      </c>
      <c r="P63" s="66">
        <v>2</v>
      </c>
      <c r="Q63" s="67">
        <f t="shared" si="0"/>
        <v>47</v>
      </c>
    </row>
    <row r="64" spans="1:17" ht="25.5" customHeight="1">
      <c r="A64" s="104"/>
      <c r="B64" s="104"/>
      <c r="C64" s="65" t="s">
        <v>179</v>
      </c>
      <c r="D64" s="66">
        <v>0</v>
      </c>
      <c r="E64" s="66">
        <v>0</v>
      </c>
      <c r="F64" s="66">
        <v>0</v>
      </c>
      <c r="G64" s="66">
        <v>0</v>
      </c>
      <c r="H64" s="66">
        <v>0</v>
      </c>
      <c r="I64" s="66">
        <v>0</v>
      </c>
      <c r="J64" s="66">
        <v>1</v>
      </c>
      <c r="K64" s="66">
        <v>0</v>
      </c>
      <c r="L64" s="66">
        <v>1</v>
      </c>
      <c r="M64" s="66">
        <v>1</v>
      </c>
      <c r="N64" s="66">
        <v>0</v>
      </c>
      <c r="O64" s="66">
        <v>0</v>
      </c>
      <c r="P64" s="66">
        <v>0</v>
      </c>
      <c r="Q64" s="67">
        <f t="shared" si="0"/>
        <v>3</v>
      </c>
    </row>
    <row r="65" spans="1:17" ht="25.5" customHeight="1">
      <c r="A65" s="103"/>
      <c r="B65" s="103" t="s">
        <v>77</v>
      </c>
      <c r="C65" s="65" t="s">
        <v>178</v>
      </c>
      <c r="D65" s="66">
        <v>23</v>
      </c>
      <c r="E65" s="66">
        <v>21</v>
      </c>
      <c r="F65" s="66">
        <v>17</v>
      </c>
      <c r="G65" s="66">
        <v>19</v>
      </c>
      <c r="H65" s="66">
        <v>20</v>
      </c>
      <c r="I65" s="66">
        <v>22</v>
      </c>
      <c r="J65" s="66">
        <v>17</v>
      </c>
      <c r="K65" s="66">
        <v>17</v>
      </c>
      <c r="L65" s="66">
        <v>23</v>
      </c>
      <c r="M65" s="66">
        <v>20</v>
      </c>
      <c r="N65" s="66">
        <v>12</v>
      </c>
      <c r="O65" s="66">
        <v>9</v>
      </c>
      <c r="P65" s="66">
        <v>8</v>
      </c>
      <c r="Q65" s="67">
        <f t="shared" si="0"/>
        <v>228</v>
      </c>
    </row>
    <row r="66" spans="1:17" ht="25.5" customHeight="1">
      <c r="A66" s="104"/>
      <c r="B66" s="104"/>
      <c r="C66" s="65" t="s">
        <v>179</v>
      </c>
      <c r="D66" s="66">
        <v>0</v>
      </c>
      <c r="E66" s="66">
        <v>8</v>
      </c>
      <c r="F66" s="66">
        <v>0</v>
      </c>
      <c r="G66" s="66">
        <v>1</v>
      </c>
      <c r="H66" s="66">
        <v>0</v>
      </c>
      <c r="I66" s="66">
        <v>5</v>
      </c>
      <c r="J66" s="66">
        <v>3</v>
      </c>
      <c r="K66" s="66">
        <v>2</v>
      </c>
      <c r="L66" s="66">
        <v>3</v>
      </c>
      <c r="M66" s="66">
        <v>9</v>
      </c>
      <c r="N66" s="66">
        <v>0</v>
      </c>
      <c r="O66" s="66">
        <v>1</v>
      </c>
      <c r="P66" s="66">
        <v>0</v>
      </c>
      <c r="Q66" s="67">
        <f t="shared" si="0"/>
        <v>32</v>
      </c>
    </row>
    <row r="67" spans="1:17" ht="25.5" customHeight="1">
      <c r="A67" s="103"/>
      <c r="B67" s="103" t="s">
        <v>78</v>
      </c>
      <c r="C67" s="65" t="s">
        <v>178</v>
      </c>
      <c r="D67" s="66">
        <v>8</v>
      </c>
      <c r="E67" s="66">
        <v>7</v>
      </c>
      <c r="F67" s="66">
        <v>4</v>
      </c>
      <c r="G67" s="66">
        <v>4</v>
      </c>
      <c r="H67" s="66">
        <v>5</v>
      </c>
      <c r="I67" s="66">
        <v>7</v>
      </c>
      <c r="J67" s="66">
        <v>3</v>
      </c>
      <c r="K67" s="66">
        <v>6</v>
      </c>
      <c r="L67" s="66">
        <v>7</v>
      </c>
      <c r="M67" s="66">
        <v>6</v>
      </c>
      <c r="N67" s="66">
        <v>3</v>
      </c>
      <c r="O67" s="66">
        <v>3</v>
      </c>
      <c r="P67" s="66">
        <v>2</v>
      </c>
      <c r="Q67" s="67">
        <f t="shared" si="0"/>
        <v>65</v>
      </c>
    </row>
    <row r="68" spans="1:17" ht="25.5" customHeight="1">
      <c r="A68" s="104"/>
      <c r="B68" s="104"/>
      <c r="C68" s="65" t="s">
        <v>179</v>
      </c>
      <c r="D68" s="66">
        <v>0</v>
      </c>
      <c r="E68" s="66">
        <v>0</v>
      </c>
      <c r="F68" s="66">
        <v>0</v>
      </c>
      <c r="G68" s="66">
        <v>0</v>
      </c>
      <c r="H68" s="66">
        <v>0</v>
      </c>
      <c r="I68" s="66">
        <v>0</v>
      </c>
      <c r="J68" s="66">
        <v>0</v>
      </c>
      <c r="K68" s="66">
        <v>0</v>
      </c>
      <c r="L68" s="66">
        <v>0</v>
      </c>
      <c r="M68" s="66">
        <v>0</v>
      </c>
      <c r="N68" s="66">
        <v>0</v>
      </c>
      <c r="O68" s="66">
        <v>0</v>
      </c>
      <c r="P68" s="66">
        <v>0</v>
      </c>
      <c r="Q68" s="67">
        <f t="shared" si="0"/>
        <v>0</v>
      </c>
    </row>
    <row r="69" spans="1:17" ht="25.5" customHeight="1">
      <c r="A69" s="103"/>
      <c r="B69" s="103" t="s">
        <v>79</v>
      </c>
      <c r="C69" s="65" t="s">
        <v>178</v>
      </c>
      <c r="D69" s="66">
        <f>139+1</f>
        <v>140</v>
      </c>
      <c r="E69" s="66">
        <f>132+1</f>
        <v>133</v>
      </c>
      <c r="F69" s="66">
        <v>81</v>
      </c>
      <c r="G69" s="66">
        <f>121+1</f>
        <v>122</v>
      </c>
      <c r="H69" s="66">
        <f>110+1</f>
        <v>111</v>
      </c>
      <c r="I69" s="66">
        <f>122+1</f>
        <v>123</v>
      </c>
      <c r="J69" s="66">
        <v>69</v>
      </c>
      <c r="K69" s="66">
        <f>104+1</f>
        <v>105</v>
      </c>
      <c r="L69" s="66">
        <f>106+1</f>
        <v>107</v>
      </c>
      <c r="M69" s="66">
        <v>107</v>
      </c>
      <c r="N69" s="66">
        <v>43</v>
      </c>
      <c r="O69" s="66">
        <v>55</v>
      </c>
      <c r="P69" s="66">
        <v>31</v>
      </c>
      <c r="Q69" s="67">
        <f t="shared" si="0"/>
        <v>1227</v>
      </c>
    </row>
    <row r="70" spans="1:17" ht="25.5" customHeight="1">
      <c r="A70" s="104"/>
      <c r="B70" s="104"/>
      <c r="C70" s="65" t="s">
        <v>179</v>
      </c>
      <c r="D70" s="66">
        <v>4</v>
      </c>
      <c r="E70" s="66">
        <v>15</v>
      </c>
      <c r="F70" s="66">
        <v>0</v>
      </c>
      <c r="G70" s="66">
        <v>2</v>
      </c>
      <c r="H70" s="66">
        <v>0</v>
      </c>
      <c r="I70" s="66">
        <v>2</v>
      </c>
      <c r="J70" s="66">
        <v>1</v>
      </c>
      <c r="K70" s="66">
        <v>0</v>
      </c>
      <c r="L70" s="66">
        <v>2</v>
      </c>
      <c r="M70" s="66">
        <v>4</v>
      </c>
      <c r="N70" s="66">
        <v>0</v>
      </c>
      <c r="O70" s="66">
        <v>0</v>
      </c>
      <c r="P70" s="66">
        <v>0</v>
      </c>
      <c r="Q70" s="67">
        <f t="shared" si="0"/>
        <v>30</v>
      </c>
    </row>
    <row r="71" spans="1:17" ht="25.5" customHeight="1">
      <c r="A71" s="103"/>
      <c r="B71" s="103" t="s">
        <v>80</v>
      </c>
      <c r="C71" s="65" t="s">
        <v>178</v>
      </c>
      <c r="D71" s="66">
        <v>102</v>
      </c>
      <c r="E71" s="66">
        <v>77</v>
      </c>
      <c r="F71" s="66">
        <v>32</v>
      </c>
      <c r="G71" s="66">
        <v>36</v>
      </c>
      <c r="H71" s="66">
        <v>73</v>
      </c>
      <c r="I71" s="66">
        <v>77</v>
      </c>
      <c r="J71" s="66">
        <v>34</v>
      </c>
      <c r="K71" s="66">
        <v>56</v>
      </c>
      <c r="L71" s="66">
        <v>67</v>
      </c>
      <c r="M71" s="66">
        <v>80</v>
      </c>
      <c r="N71" s="66">
        <v>21</v>
      </c>
      <c r="O71" s="66">
        <v>31</v>
      </c>
      <c r="P71" s="66">
        <v>44</v>
      </c>
      <c r="Q71" s="67">
        <f t="shared" si="0"/>
        <v>730</v>
      </c>
    </row>
    <row r="72" spans="1:17" ht="25.5" customHeight="1">
      <c r="A72" s="104"/>
      <c r="B72" s="104"/>
      <c r="C72" s="65" t="s">
        <v>179</v>
      </c>
      <c r="D72" s="66">
        <v>0</v>
      </c>
      <c r="E72" s="66">
        <v>0</v>
      </c>
      <c r="F72" s="66">
        <v>0</v>
      </c>
      <c r="G72" s="66">
        <v>0</v>
      </c>
      <c r="H72" s="66">
        <v>0</v>
      </c>
      <c r="I72" s="66">
        <v>0</v>
      </c>
      <c r="J72" s="66">
        <v>1</v>
      </c>
      <c r="K72" s="66">
        <v>0</v>
      </c>
      <c r="L72" s="66">
        <v>0</v>
      </c>
      <c r="M72" s="66">
        <v>1</v>
      </c>
      <c r="N72" s="66">
        <v>0</v>
      </c>
      <c r="O72" s="66">
        <v>0</v>
      </c>
      <c r="P72" s="66">
        <v>0</v>
      </c>
      <c r="Q72" s="67">
        <f t="shared" ref="Q72:Q135" si="1">SUM(D72:P72)</f>
        <v>2</v>
      </c>
    </row>
    <row r="73" spans="1:17" ht="25.5" customHeight="1">
      <c r="A73" s="103"/>
      <c r="B73" s="103" t="s">
        <v>81</v>
      </c>
      <c r="C73" s="65" t="s">
        <v>178</v>
      </c>
      <c r="D73" s="66">
        <v>1</v>
      </c>
      <c r="E73" s="66">
        <v>1</v>
      </c>
      <c r="F73" s="66">
        <v>0</v>
      </c>
      <c r="G73" s="66">
        <v>1</v>
      </c>
      <c r="H73" s="66">
        <v>1</v>
      </c>
      <c r="I73" s="66">
        <v>1</v>
      </c>
      <c r="J73" s="66">
        <v>1</v>
      </c>
      <c r="K73" s="66">
        <v>1</v>
      </c>
      <c r="L73" s="66">
        <v>0</v>
      </c>
      <c r="M73" s="66">
        <v>0</v>
      </c>
      <c r="N73" s="66">
        <v>0</v>
      </c>
      <c r="O73" s="66">
        <v>0</v>
      </c>
      <c r="P73" s="66">
        <v>0</v>
      </c>
      <c r="Q73" s="67">
        <f t="shared" si="1"/>
        <v>7</v>
      </c>
    </row>
    <row r="74" spans="1:17" ht="25.5" customHeight="1">
      <c r="A74" s="104"/>
      <c r="B74" s="104"/>
      <c r="C74" s="65" t="s">
        <v>179</v>
      </c>
      <c r="D74" s="66">
        <v>0</v>
      </c>
      <c r="E74" s="66">
        <v>0</v>
      </c>
      <c r="F74" s="66">
        <v>0</v>
      </c>
      <c r="G74" s="66">
        <v>0</v>
      </c>
      <c r="H74" s="66">
        <v>0</v>
      </c>
      <c r="I74" s="66">
        <v>0</v>
      </c>
      <c r="J74" s="66">
        <v>1</v>
      </c>
      <c r="K74" s="66">
        <v>0</v>
      </c>
      <c r="L74" s="66">
        <v>0</v>
      </c>
      <c r="M74" s="66">
        <v>0</v>
      </c>
      <c r="N74" s="66">
        <v>0</v>
      </c>
      <c r="O74" s="66">
        <v>0</v>
      </c>
      <c r="P74" s="66">
        <v>0</v>
      </c>
      <c r="Q74" s="67">
        <f t="shared" si="1"/>
        <v>1</v>
      </c>
    </row>
    <row r="75" spans="1:17" ht="25.5" customHeight="1">
      <c r="A75" s="103"/>
      <c r="B75" s="103" t="s">
        <v>82</v>
      </c>
      <c r="C75" s="65" t="s">
        <v>178</v>
      </c>
      <c r="D75" s="66">
        <v>0</v>
      </c>
      <c r="E75" s="66">
        <v>0</v>
      </c>
      <c r="F75" s="66">
        <v>0</v>
      </c>
      <c r="G75" s="66">
        <v>0</v>
      </c>
      <c r="H75" s="66">
        <v>0</v>
      </c>
      <c r="I75" s="66">
        <v>0</v>
      </c>
      <c r="J75" s="66">
        <v>0</v>
      </c>
      <c r="K75" s="66">
        <v>0</v>
      </c>
      <c r="L75" s="66">
        <v>0</v>
      </c>
      <c r="M75" s="66">
        <v>0</v>
      </c>
      <c r="N75" s="66">
        <v>0</v>
      </c>
      <c r="O75" s="66">
        <v>0</v>
      </c>
      <c r="P75" s="66">
        <v>0</v>
      </c>
      <c r="Q75" s="67">
        <f t="shared" si="1"/>
        <v>0</v>
      </c>
    </row>
    <row r="76" spans="1:17" ht="25.5" customHeight="1">
      <c r="A76" s="104"/>
      <c r="B76" s="104"/>
      <c r="C76" s="65" t="s">
        <v>179</v>
      </c>
      <c r="D76" s="66">
        <v>0</v>
      </c>
      <c r="E76" s="66">
        <v>0</v>
      </c>
      <c r="F76" s="66">
        <v>0</v>
      </c>
      <c r="G76" s="66">
        <v>0</v>
      </c>
      <c r="H76" s="66">
        <v>0</v>
      </c>
      <c r="I76" s="66">
        <v>0</v>
      </c>
      <c r="J76" s="66">
        <v>0</v>
      </c>
      <c r="K76" s="66">
        <v>0</v>
      </c>
      <c r="L76" s="66">
        <v>0</v>
      </c>
      <c r="M76" s="66">
        <v>0</v>
      </c>
      <c r="N76" s="66">
        <v>0</v>
      </c>
      <c r="O76" s="66">
        <v>0</v>
      </c>
      <c r="P76" s="66">
        <v>0</v>
      </c>
      <c r="Q76" s="67">
        <f t="shared" si="1"/>
        <v>0</v>
      </c>
    </row>
    <row r="77" spans="1:17" ht="25.5" customHeight="1">
      <c r="A77" s="103"/>
      <c r="B77" s="103" t="s">
        <v>83</v>
      </c>
      <c r="C77" s="65" t="s">
        <v>178</v>
      </c>
      <c r="D77" s="66">
        <v>0</v>
      </c>
      <c r="E77" s="66">
        <v>0</v>
      </c>
      <c r="F77" s="66">
        <v>0</v>
      </c>
      <c r="G77" s="66">
        <v>0</v>
      </c>
      <c r="H77" s="66">
        <v>0</v>
      </c>
      <c r="I77" s="66">
        <v>0</v>
      </c>
      <c r="J77" s="66">
        <v>0</v>
      </c>
      <c r="K77" s="66">
        <v>0</v>
      </c>
      <c r="L77" s="66">
        <v>0</v>
      </c>
      <c r="M77" s="66">
        <v>0</v>
      </c>
      <c r="N77" s="66">
        <v>0</v>
      </c>
      <c r="O77" s="66">
        <v>0</v>
      </c>
      <c r="P77" s="66">
        <v>0</v>
      </c>
      <c r="Q77" s="67">
        <f t="shared" si="1"/>
        <v>0</v>
      </c>
    </row>
    <row r="78" spans="1:17" ht="25.5" customHeight="1">
      <c r="A78" s="104"/>
      <c r="B78" s="104"/>
      <c r="C78" s="65" t="s">
        <v>179</v>
      </c>
      <c r="D78" s="66">
        <v>0</v>
      </c>
      <c r="E78" s="66">
        <v>0</v>
      </c>
      <c r="F78" s="66">
        <v>0</v>
      </c>
      <c r="G78" s="66">
        <v>0</v>
      </c>
      <c r="H78" s="66">
        <v>0</v>
      </c>
      <c r="I78" s="66">
        <v>0</v>
      </c>
      <c r="J78" s="66">
        <v>0</v>
      </c>
      <c r="K78" s="66">
        <v>0</v>
      </c>
      <c r="L78" s="66">
        <v>0</v>
      </c>
      <c r="M78" s="66">
        <v>0</v>
      </c>
      <c r="N78" s="66">
        <v>0</v>
      </c>
      <c r="O78" s="66">
        <v>0</v>
      </c>
      <c r="P78" s="66">
        <v>0</v>
      </c>
      <c r="Q78" s="67">
        <f t="shared" si="1"/>
        <v>0</v>
      </c>
    </row>
    <row r="79" spans="1:17" ht="25.5" customHeight="1">
      <c r="A79" s="103"/>
      <c r="B79" s="103" t="s">
        <v>84</v>
      </c>
      <c r="C79" s="65" t="s">
        <v>178</v>
      </c>
      <c r="D79" s="66">
        <f>4+2</f>
        <v>6</v>
      </c>
      <c r="E79" s="66">
        <f>3+2</f>
        <v>5</v>
      </c>
      <c r="F79" s="66">
        <f>2+1</f>
        <v>3</v>
      </c>
      <c r="G79" s="66">
        <f>2+1</f>
        <v>3</v>
      </c>
      <c r="H79" s="66">
        <f>2+1</f>
        <v>3</v>
      </c>
      <c r="I79" s="66">
        <f>2+1</f>
        <v>3</v>
      </c>
      <c r="J79" s="66">
        <f>1+1</f>
        <v>2</v>
      </c>
      <c r="K79" s="66">
        <v>2</v>
      </c>
      <c r="L79" s="66">
        <f>2+3</f>
        <v>5</v>
      </c>
      <c r="M79" s="66">
        <f>1+1</f>
        <v>2</v>
      </c>
      <c r="N79" s="66">
        <v>0</v>
      </c>
      <c r="O79" s="66">
        <v>1</v>
      </c>
      <c r="P79" s="66">
        <f>1+2</f>
        <v>3</v>
      </c>
      <c r="Q79" s="67">
        <f t="shared" si="1"/>
        <v>38</v>
      </c>
    </row>
    <row r="80" spans="1:17" ht="25.5" customHeight="1">
      <c r="A80" s="104"/>
      <c r="B80" s="104"/>
      <c r="C80" s="65" t="s">
        <v>179</v>
      </c>
      <c r="D80" s="66">
        <v>1</v>
      </c>
      <c r="E80" s="66">
        <v>0</v>
      </c>
      <c r="F80" s="66">
        <v>0</v>
      </c>
      <c r="G80" s="66">
        <v>0</v>
      </c>
      <c r="H80" s="66">
        <v>0</v>
      </c>
      <c r="I80" s="66">
        <v>0</v>
      </c>
      <c r="J80" s="66">
        <v>0</v>
      </c>
      <c r="K80" s="66">
        <v>0</v>
      </c>
      <c r="L80" s="66">
        <f>1+1</f>
        <v>2</v>
      </c>
      <c r="M80" s="66">
        <v>0</v>
      </c>
      <c r="N80" s="66">
        <v>0</v>
      </c>
      <c r="O80" s="66">
        <v>0</v>
      </c>
      <c r="P80" s="66">
        <v>0</v>
      </c>
      <c r="Q80" s="67">
        <f t="shared" si="1"/>
        <v>3</v>
      </c>
    </row>
    <row r="81" spans="1:17" ht="25.5" customHeight="1">
      <c r="A81" s="103"/>
      <c r="B81" s="103" t="s">
        <v>85</v>
      </c>
      <c r="C81" s="65" t="s">
        <v>178</v>
      </c>
      <c r="D81" s="66">
        <v>0</v>
      </c>
      <c r="E81" s="66">
        <v>0</v>
      </c>
      <c r="F81" s="66">
        <v>0</v>
      </c>
      <c r="G81" s="66">
        <v>0</v>
      </c>
      <c r="H81" s="66">
        <v>0</v>
      </c>
      <c r="I81" s="66">
        <v>0</v>
      </c>
      <c r="J81" s="66">
        <v>0</v>
      </c>
      <c r="K81" s="66">
        <v>0</v>
      </c>
      <c r="L81" s="66">
        <v>0</v>
      </c>
      <c r="M81" s="66">
        <v>0</v>
      </c>
      <c r="N81" s="66">
        <v>0</v>
      </c>
      <c r="O81" s="66">
        <v>0</v>
      </c>
      <c r="P81" s="66">
        <v>0</v>
      </c>
      <c r="Q81" s="67">
        <f t="shared" si="1"/>
        <v>0</v>
      </c>
    </row>
    <row r="82" spans="1:17" ht="25.5" customHeight="1">
      <c r="A82" s="104"/>
      <c r="B82" s="104"/>
      <c r="C82" s="65" t="s">
        <v>179</v>
      </c>
      <c r="D82" s="66">
        <v>0</v>
      </c>
      <c r="E82" s="66">
        <v>0</v>
      </c>
      <c r="F82" s="66">
        <v>0</v>
      </c>
      <c r="G82" s="66">
        <v>0</v>
      </c>
      <c r="H82" s="66">
        <v>0</v>
      </c>
      <c r="I82" s="66">
        <v>0</v>
      </c>
      <c r="J82" s="66">
        <v>0</v>
      </c>
      <c r="K82" s="66">
        <v>0</v>
      </c>
      <c r="L82" s="66">
        <v>0</v>
      </c>
      <c r="M82" s="66">
        <v>0</v>
      </c>
      <c r="N82" s="66">
        <v>0</v>
      </c>
      <c r="O82" s="66">
        <v>0</v>
      </c>
      <c r="P82" s="66">
        <v>0</v>
      </c>
      <c r="Q82" s="67">
        <f t="shared" si="1"/>
        <v>0</v>
      </c>
    </row>
    <row r="83" spans="1:17" ht="25.5" customHeight="1">
      <c r="A83" s="103"/>
      <c r="B83" s="103" t="s">
        <v>68</v>
      </c>
      <c r="C83" s="65" t="s">
        <v>178</v>
      </c>
      <c r="D83" s="66">
        <v>0</v>
      </c>
      <c r="E83" s="66">
        <v>0</v>
      </c>
      <c r="F83" s="66">
        <v>0</v>
      </c>
      <c r="G83" s="66">
        <v>0</v>
      </c>
      <c r="H83" s="66">
        <v>0</v>
      </c>
      <c r="I83" s="66">
        <v>0</v>
      </c>
      <c r="J83" s="66">
        <v>0</v>
      </c>
      <c r="K83" s="66">
        <v>0</v>
      </c>
      <c r="L83" s="66">
        <v>0</v>
      </c>
      <c r="M83" s="66">
        <v>0</v>
      </c>
      <c r="N83" s="66">
        <v>0</v>
      </c>
      <c r="O83" s="66">
        <v>0</v>
      </c>
      <c r="P83" s="66">
        <v>0</v>
      </c>
      <c r="Q83" s="67">
        <f t="shared" si="1"/>
        <v>0</v>
      </c>
    </row>
    <row r="84" spans="1:17" ht="25.5" customHeight="1">
      <c r="A84" s="104"/>
      <c r="B84" s="104"/>
      <c r="C84" s="65" t="s">
        <v>179</v>
      </c>
      <c r="D84" s="66">
        <v>0</v>
      </c>
      <c r="E84" s="66">
        <v>0</v>
      </c>
      <c r="F84" s="66">
        <v>0</v>
      </c>
      <c r="G84" s="66">
        <v>0</v>
      </c>
      <c r="H84" s="66">
        <v>0</v>
      </c>
      <c r="I84" s="66">
        <v>0</v>
      </c>
      <c r="J84" s="66">
        <v>0</v>
      </c>
      <c r="K84" s="66">
        <v>0</v>
      </c>
      <c r="L84" s="66">
        <v>0</v>
      </c>
      <c r="M84" s="66">
        <v>0</v>
      </c>
      <c r="N84" s="66">
        <v>0</v>
      </c>
      <c r="O84" s="66">
        <v>0</v>
      </c>
      <c r="P84" s="66">
        <v>0</v>
      </c>
      <c r="Q84" s="67">
        <f t="shared" si="1"/>
        <v>0</v>
      </c>
    </row>
    <row r="85" spans="1:17" ht="25.5" customHeight="1">
      <c r="A85" s="103"/>
      <c r="B85" s="103" t="s">
        <v>86</v>
      </c>
      <c r="C85" s="65" t="s">
        <v>178</v>
      </c>
      <c r="D85" s="66">
        <v>0</v>
      </c>
      <c r="E85" s="66">
        <v>0</v>
      </c>
      <c r="F85" s="66">
        <v>0</v>
      </c>
      <c r="G85" s="66">
        <v>0</v>
      </c>
      <c r="H85" s="66">
        <v>0</v>
      </c>
      <c r="I85" s="66">
        <v>0</v>
      </c>
      <c r="J85" s="66">
        <v>0</v>
      </c>
      <c r="K85" s="66">
        <v>0</v>
      </c>
      <c r="L85" s="66">
        <v>0</v>
      </c>
      <c r="M85" s="66">
        <v>0</v>
      </c>
      <c r="N85" s="66">
        <v>0</v>
      </c>
      <c r="O85" s="66">
        <v>0</v>
      </c>
      <c r="P85" s="66">
        <v>0</v>
      </c>
      <c r="Q85" s="67">
        <f t="shared" si="1"/>
        <v>0</v>
      </c>
    </row>
    <row r="86" spans="1:17" ht="25.5" customHeight="1">
      <c r="A86" s="104"/>
      <c r="B86" s="104"/>
      <c r="C86" s="65" t="s">
        <v>179</v>
      </c>
      <c r="D86" s="66">
        <v>0</v>
      </c>
      <c r="E86" s="66">
        <v>0</v>
      </c>
      <c r="F86" s="66">
        <v>0</v>
      </c>
      <c r="G86" s="66">
        <v>0</v>
      </c>
      <c r="H86" s="66">
        <v>0</v>
      </c>
      <c r="I86" s="66">
        <v>0</v>
      </c>
      <c r="J86" s="66">
        <v>0</v>
      </c>
      <c r="K86" s="66">
        <v>0</v>
      </c>
      <c r="L86" s="66">
        <v>0</v>
      </c>
      <c r="M86" s="66">
        <v>0</v>
      </c>
      <c r="N86" s="66">
        <v>0</v>
      </c>
      <c r="O86" s="66">
        <v>0</v>
      </c>
      <c r="P86" s="66">
        <v>0</v>
      </c>
      <c r="Q86" s="67">
        <f t="shared" si="1"/>
        <v>0</v>
      </c>
    </row>
    <row r="87" spans="1:17" ht="25.5" customHeight="1">
      <c r="A87" s="103"/>
      <c r="B87" s="103" t="s">
        <v>87</v>
      </c>
      <c r="C87" s="65" t="s">
        <v>178</v>
      </c>
      <c r="D87" s="66">
        <v>0</v>
      </c>
      <c r="E87" s="66">
        <v>0</v>
      </c>
      <c r="F87" s="66">
        <v>0</v>
      </c>
      <c r="G87" s="66">
        <v>0</v>
      </c>
      <c r="H87" s="66">
        <v>0</v>
      </c>
      <c r="I87" s="66">
        <v>0</v>
      </c>
      <c r="J87" s="66">
        <v>0</v>
      </c>
      <c r="K87" s="66">
        <v>0</v>
      </c>
      <c r="L87" s="66">
        <v>0</v>
      </c>
      <c r="M87" s="66">
        <v>0</v>
      </c>
      <c r="N87" s="66">
        <v>0</v>
      </c>
      <c r="O87" s="66">
        <v>0</v>
      </c>
      <c r="P87" s="66">
        <v>0</v>
      </c>
      <c r="Q87" s="67">
        <f t="shared" si="1"/>
        <v>0</v>
      </c>
    </row>
    <row r="88" spans="1:17" ht="25.5" customHeight="1">
      <c r="A88" s="104"/>
      <c r="B88" s="104"/>
      <c r="C88" s="65" t="s">
        <v>179</v>
      </c>
      <c r="D88" s="66">
        <v>0</v>
      </c>
      <c r="E88" s="66">
        <v>0</v>
      </c>
      <c r="F88" s="66">
        <v>0</v>
      </c>
      <c r="G88" s="66">
        <v>0</v>
      </c>
      <c r="H88" s="66">
        <v>0</v>
      </c>
      <c r="I88" s="66">
        <v>0</v>
      </c>
      <c r="J88" s="66">
        <v>0</v>
      </c>
      <c r="K88" s="66">
        <v>0</v>
      </c>
      <c r="L88" s="66">
        <v>0</v>
      </c>
      <c r="M88" s="66">
        <v>0</v>
      </c>
      <c r="N88" s="66">
        <v>0</v>
      </c>
      <c r="O88" s="66">
        <v>0</v>
      </c>
      <c r="P88" s="66">
        <v>0</v>
      </c>
      <c r="Q88" s="67">
        <f t="shared" si="1"/>
        <v>0</v>
      </c>
    </row>
    <row r="89" spans="1:17" ht="25.5" customHeight="1">
      <c r="A89" s="103"/>
      <c r="B89" s="103" t="s">
        <v>88</v>
      </c>
      <c r="C89" s="65" t="s">
        <v>178</v>
      </c>
      <c r="D89" s="66">
        <v>0</v>
      </c>
      <c r="E89" s="66">
        <v>0</v>
      </c>
      <c r="F89" s="66">
        <v>0</v>
      </c>
      <c r="G89" s="66">
        <v>0</v>
      </c>
      <c r="H89" s="66">
        <v>0</v>
      </c>
      <c r="I89" s="66">
        <v>0</v>
      </c>
      <c r="J89" s="66">
        <v>0</v>
      </c>
      <c r="K89" s="66">
        <v>0</v>
      </c>
      <c r="L89" s="66">
        <v>0</v>
      </c>
      <c r="M89" s="66">
        <v>0</v>
      </c>
      <c r="N89" s="66">
        <v>0</v>
      </c>
      <c r="O89" s="66">
        <v>0</v>
      </c>
      <c r="P89" s="66">
        <v>0</v>
      </c>
      <c r="Q89" s="67">
        <f t="shared" si="1"/>
        <v>0</v>
      </c>
    </row>
    <row r="90" spans="1:17" ht="25.5" customHeight="1">
      <c r="A90" s="104"/>
      <c r="B90" s="104"/>
      <c r="C90" s="65" t="s">
        <v>179</v>
      </c>
      <c r="D90" s="66">
        <v>0</v>
      </c>
      <c r="E90" s="66">
        <v>0</v>
      </c>
      <c r="F90" s="66">
        <v>0</v>
      </c>
      <c r="G90" s="66">
        <v>0</v>
      </c>
      <c r="H90" s="66">
        <v>0</v>
      </c>
      <c r="I90" s="66">
        <v>0</v>
      </c>
      <c r="J90" s="66">
        <v>0</v>
      </c>
      <c r="K90" s="66">
        <v>0</v>
      </c>
      <c r="L90" s="66">
        <v>0</v>
      </c>
      <c r="M90" s="66">
        <v>0</v>
      </c>
      <c r="N90" s="66">
        <v>0</v>
      </c>
      <c r="O90" s="66">
        <v>0</v>
      </c>
      <c r="P90" s="66">
        <v>0</v>
      </c>
      <c r="Q90" s="67">
        <f t="shared" si="1"/>
        <v>0</v>
      </c>
    </row>
    <row r="91" spans="1:17" ht="25.5" customHeight="1">
      <c r="A91" s="103"/>
      <c r="B91" s="103" t="s">
        <v>89</v>
      </c>
      <c r="C91" s="65" t="s">
        <v>178</v>
      </c>
      <c r="D91" s="66">
        <v>0</v>
      </c>
      <c r="E91" s="66">
        <v>0</v>
      </c>
      <c r="F91" s="66">
        <v>0</v>
      </c>
      <c r="G91" s="66">
        <v>0</v>
      </c>
      <c r="H91" s="66">
        <v>0</v>
      </c>
      <c r="I91" s="66">
        <v>0</v>
      </c>
      <c r="J91" s="66">
        <v>0</v>
      </c>
      <c r="K91" s="66">
        <v>0</v>
      </c>
      <c r="L91" s="66">
        <v>0</v>
      </c>
      <c r="M91" s="66">
        <v>0</v>
      </c>
      <c r="N91" s="66">
        <v>0</v>
      </c>
      <c r="O91" s="66">
        <v>0</v>
      </c>
      <c r="P91" s="66">
        <v>0</v>
      </c>
      <c r="Q91" s="67">
        <f t="shared" si="1"/>
        <v>0</v>
      </c>
    </row>
    <row r="92" spans="1:17" ht="25.5" customHeight="1">
      <c r="A92" s="104"/>
      <c r="B92" s="104"/>
      <c r="C92" s="65" t="s">
        <v>179</v>
      </c>
      <c r="D92" s="66">
        <v>0</v>
      </c>
      <c r="E92" s="66">
        <v>0</v>
      </c>
      <c r="F92" s="66">
        <v>0</v>
      </c>
      <c r="G92" s="66">
        <v>0</v>
      </c>
      <c r="H92" s="66">
        <v>0</v>
      </c>
      <c r="I92" s="66">
        <v>0</v>
      </c>
      <c r="J92" s="66">
        <v>0</v>
      </c>
      <c r="K92" s="66">
        <v>0</v>
      </c>
      <c r="L92" s="66">
        <v>0</v>
      </c>
      <c r="M92" s="66">
        <v>0</v>
      </c>
      <c r="N92" s="66">
        <v>0</v>
      </c>
      <c r="O92" s="66">
        <v>0</v>
      </c>
      <c r="P92" s="66">
        <v>0</v>
      </c>
      <c r="Q92" s="67">
        <f t="shared" si="1"/>
        <v>0</v>
      </c>
    </row>
    <row r="93" spans="1:17" ht="25.5" customHeight="1">
      <c r="A93" s="103"/>
      <c r="B93" s="103" t="s">
        <v>90</v>
      </c>
      <c r="C93" s="65" t="s">
        <v>178</v>
      </c>
      <c r="D93" s="66">
        <v>0</v>
      </c>
      <c r="E93" s="66">
        <v>0</v>
      </c>
      <c r="F93" s="66">
        <v>0</v>
      </c>
      <c r="G93" s="66">
        <v>0</v>
      </c>
      <c r="H93" s="66">
        <v>0</v>
      </c>
      <c r="I93" s="66">
        <v>0</v>
      </c>
      <c r="J93" s="66">
        <v>0</v>
      </c>
      <c r="K93" s="66">
        <v>0</v>
      </c>
      <c r="L93" s="66">
        <v>0</v>
      </c>
      <c r="M93" s="66">
        <v>0</v>
      </c>
      <c r="N93" s="66">
        <v>0</v>
      </c>
      <c r="O93" s="66">
        <v>0</v>
      </c>
      <c r="P93" s="66">
        <v>0</v>
      </c>
      <c r="Q93" s="67">
        <f t="shared" si="1"/>
        <v>0</v>
      </c>
    </row>
    <row r="94" spans="1:17" ht="25.5" customHeight="1">
      <c r="A94" s="104"/>
      <c r="B94" s="104"/>
      <c r="C94" s="65" t="s">
        <v>179</v>
      </c>
      <c r="D94" s="66">
        <v>0</v>
      </c>
      <c r="E94" s="66">
        <v>0</v>
      </c>
      <c r="F94" s="66">
        <v>0</v>
      </c>
      <c r="G94" s="66">
        <v>0</v>
      </c>
      <c r="H94" s="66">
        <v>0</v>
      </c>
      <c r="I94" s="66">
        <v>0</v>
      </c>
      <c r="J94" s="66">
        <v>0</v>
      </c>
      <c r="K94" s="66">
        <v>0</v>
      </c>
      <c r="L94" s="66">
        <v>0</v>
      </c>
      <c r="M94" s="66">
        <v>0</v>
      </c>
      <c r="N94" s="66">
        <v>0</v>
      </c>
      <c r="O94" s="66">
        <v>0</v>
      </c>
      <c r="P94" s="66">
        <v>0</v>
      </c>
      <c r="Q94" s="67">
        <f t="shared" si="1"/>
        <v>0</v>
      </c>
    </row>
    <row r="95" spans="1:17" ht="25.5" customHeight="1">
      <c r="A95" s="103"/>
      <c r="B95" s="103" t="s">
        <v>91</v>
      </c>
      <c r="C95" s="65" t="s">
        <v>178</v>
      </c>
      <c r="D95" s="66">
        <v>46</v>
      </c>
      <c r="E95" s="66">
        <v>40</v>
      </c>
      <c r="F95" s="66">
        <v>23</v>
      </c>
      <c r="G95" s="66">
        <v>26</v>
      </c>
      <c r="H95" s="66">
        <v>26</v>
      </c>
      <c r="I95" s="66">
        <v>31</v>
      </c>
      <c r="J95" s="66">
        <v>19</v>
      </c>
      <c r="K95" s="66">
        <v>30</v>
      </c>
      <c r="L95" s="66">
        <v>32</v>
      </c>
      <c r="M95" s="66">
        <v>31</v>
      </c>
      <c r="N95" s="66">
        <v>20</v>
      </c>
      <c r="O95" s="66">
        <v>18</v>
      </c>
      <c r="P95" s="66">
        <v>19</v>
      </c>
      <c r="Q95" s="67">
        <f t="shared" si="1"/>
        <v>361</v>
      </c>
    </row>
    <row r="96" spans="1:17" ht="25.5" customHeight="1">
      <c r="A96" s="104"/>
      <c r="B96" s="104"/>
      <c r="C96" s="65" t="s">
        <v>179</v>
      </c>
      <c r="D96" s="66">
        <v>0</v>
      </c>
      <c r="E96" s="66">
        <v>3</v>
      </c>
      <c r="F96" s="66">
        <v>0</v>
      </c>
      <c r="G96" s="66">
        <v>1</v>
      </c>
      <c r="H96" s="66">
        <v>0</v>
      </c>
      <c r="I96" s="66">
        <v>1</v>
      </c>
      <c r="J96" s="66">
        <v>1</v>
      </c>
      <c r="K96" s="66">
        <v>0</v>
      </c>
      <c r="L96" s="66">
        <v>0</v>
      </c>
      <c r="M96" s="66">
        <v>0</v>
      </c>
      <c r="N96" s="66">
        <v>0</v>
      </c>
      <c r="O96" s="66">
        <v>0</v>
      </c>
      <c r="P96" s="66">
        <v>0</v>
      </c>
      <c r="Q96" s="67">
        <f t="shared" si="1"/>
        <v>6</v>
      </c>
    </row>
    <row r="97" spans="1:17" ht="25.5" customHeight="1">
      <c r="A97" s="103"/>
      <c r="B97" s="103" t="s">
        <v>92</v>
      </c>
      <c r="C97" s="65" t="s">
        <v>178</v>
      </c>
      <c r="D97" s="66">
        <v>15</v>
      </c>
      <c r="E97" s="66">
        <v>9</v>
      </c>
      <c r="F97" s="66">
        <v>7</v>
      </c>
      <c r="G97" s="66">
        <v>7</v>
      </c>
      <c r="H97" s="66">
        <v>6</v>
      </c>
      <c r="I97" s="66">
        <v>7</v>
      </c>
      <c r="J97" s="66">
        <v>9</v>
      </c>
      <c r="K97" s="66">
        <v>10</v>
      </c>
      <c r="L97" s="66">
        <v>9</v>
      </c>
      <c r="M97" s="66">
        <v>8</v>
      </c>
      <c r="N97" s="66">
        <v>4</v>
      </c>
      <c r="O97" s="66">
        <v>4</v>
      </c>
      <c r="P97" s="66">
        <v>5</v>
      </c>
      <c r="Q97" s="67">
        <f t="shared" si="1"/>
        <v>100</v>
      </c>
    </row>
    <row r="98" spans="1:17" ht="25.5" customHeight="1">
      <c r="A98" s="104"/>
      <c r="B98" s="104"/>
      <c r="C98" s="65" t="s">
        <v>179</v>
      </c>
      <c r="D98" s="66">
        <v>0</v>
      </c>
      <c r="E98" s="66">
        <v>0</v>
      </c>
      <c r="F98" s="66">
        <v>0</v>
      </c>
      <c r="G98" s="66">
        <v>0</v>
      </c>
      <c r="H98" s="66">
        <v>0</v>
      </c>
      <c r="I98" s="66">
        <v>2</v>
      </c>
      <c r="J98" s="66">
        <v>1</v>
      </c>
      <c r="K98" s="66">
        <v>0</v>
      </c>
      <c r="L98" s="66">
        <v>0</v>
      </c>
      <c r="M98" s="66">
        <v>0</v>
      </c>
      <c r="N98" s="66">
        <v>0</v>
      </c>
      <c r="O98" s="66">
        <v>0</v>
      </c>
      <c r="P98" s="66">
        <v>0</v>
      </c>
      <c r="Q98" s="67">
        <f t="shared" si="1"/>
        <v>3</v>
      </c>
    </row>
    <row r="99" spans="1:17" ht="25.5" customHeight="1">
      <c r="A99" s="103"/>
      <c r="B99" s="103" t="s">
        <v>93</v>
      </c>
      <c r="C99" s="65" t="s">
        <v>178</v>
      </c>
      <c r="D99" s="66">
        <v>0</v>
      </c>
      <c r="E99" s="66">
        <v>0</v>
      </c>
      <c r="F99" s="66">
        <v>0</v>
      </c>
      <c r="G99" s="66">
        <v>0</v>
      </c>
      <c r="H99" s="66">
        <v>0</v>
      </c>
      <c r="I99" s="66">
        <v>0</v>
      </c>
      <c r="J99" s="66">
        <v>0</v>
      </c>
      <c r="K99" s="66">
        <v>0</v>
      </c>
      <c r="L99" s="66">
        <v>0</v>
      </c>
      <c r="M99" s="66">
        <v>0</v>
      </c>
      <c r="N99" s="66">
        <v>0</v>
      </c>
      <c r="O99" s="66">
        <v>0</v>
      </c>
      <c r="P99" s="66">
        <v>0</v>
      </c>
      <c r="Q99" s="67">
        <f t="shared" si="1"/>
        <v>0</v>
      </c>
    </row>
    <row r="100" spans="1:17" ht="25.5" customHeight="1">
      <c r="A100" s="104"/>
      <c r="B100" s="104"/>
      <c r="C100" s="65" t="s">
        <v>179</v>
      </c>
      <c r="D100" s="66">
        <v>0</v>
      </c>
      <c r="E100" s="66">
        <v>0</v>
      </c>
      <c r="F100" s="66">
        <v>0</v>
      </c>
      <c r="G100" s="66">
        <v>0</v>
      </c>
      <c r="H100" s="66">
        <v>0</v>
      </c>
      <c r="I100" s="66">
        <v>0</v>
      </c>
      <c r="J100" s="66">
        <v>0</v>
      </c>
      <c r="K100" s="66">
        <v>0</v>
      </c>
      <c r="L100" s="66">
        <v>0</v>
      </c>
      <c r="M100" s="66">
        <v>0</v>
      </c>
      <c r="N100" s="66">
        <v>0</v>
      </c>
      <c r="O100" s="66">
        <v>0</v>
      </c>
      <c r="P100" s="66">
        <v>0</v>
      </c>
      <c r="Q100" s="67">
        <f t="shared" si="1"/>
        <v>0</v>
      </c>
    </row>
    <row r="101" spans="1:17" ht="25.5" customHeight="1">
      <c r="A101" s="103"/>
      <c r="B101" s="103" t="s">
        <v>94</v>
      </c>
      <c r="C101" s="65" t="s">
        <v>178</v>
      </c>
      <c r="D101" s="66">
        <v>0</v>
      </c>
      <c r="E101" s="66">
        <v>0</v>
      </c>
      <c r="F101" s="66">
        <v>0</v>
      </c>
      <c r="G101" s="66">
        <v>0</v>
      </c>
      <c r="H101" s="66">
        <v>0</v>
      </c>
      <c r="I101" s="66">
        <v>0</v>
      </c>
      <c r="J101" s="66">
        <v>0</v>
      </c>
      <c r="K101" s="66">
        <v>0</v>
      </c>
      <c r="L101" s="66">
        <v>0</v>
      </c>
      <c r="M101" s="66">
        <v>0</v>
      </c>
      <c r="N101" s="66">
        <v>0</v>
      </c>
      <c r="O101" s="66">
        <v>0</v>
      </c>
      <c r="P101" s="66">
        <v>0</v>
      </c>
      <c r="Q101" s="67">
        <f t="shared" si="1"/>
        <v>0</v>
      </c>
    </row>
    <row r="102" spans="1:17" ht="25.5" customHeight="1">
      <c r="A102" s="104"/>
      <c r="B102" s="104"/>
      <c r="C102" s="65" t="s">
        <v>179</v>
      </c>
      <c r="D102" s="66">
        <v>0</v>
      </c>
      <c r="E102" s="66">
        <v>0</v>
      </c>
      <c r="F102" s="66">
        <v>0</v>
      </c>
      <c r="G102" s="66">
        <v>0</v>
      </c>
      <c r="H102" s="66">
        <v>0</v>
      </c>
      <c r="I102" s="66">
        <v>0</v>
      </c>
      <c r="J102" s="66">
        <v>0</v>
      </c>
      <c r="K102" s="66">
        <v>0</v>
      </c>
      <c r="L102" s="66">
        <v>0</v>
      </c>
      <c r="M102" s="66">
        <v>0</v>
      </c>
      <c r="N102" s="66">
        <v>0</v>
      </c>
      <c r="O102" s="66">
        <v>0</v>
      </c>
      <c r="P102" s="66">
        <v>0</v>
      </c>
      <c r="Q102" s="67">
        <f t="shared" si="1"/>
        <v>0</v>
      </c>
    </row>
    <row r="103" spans="1:17" ht="25.5" customHeight="1">
      <c r="A103" s="103"/>
      <c r="B103" s="103" t="s">
        <v>95</v>
      </c>
      <c r="C103" s="65" t="s">
        <v>178</v>
      </c>
      <c r="D103" s="66">
        <v>5</v>
      </c>
      <c r="E103" s="66">
        <v>5</v>
      </c>
      <c r="F103" s="66">
        <v>3</v>
      </c>
      <c r="G103" s="66">
        <v>3</v>
      </c>
      <c r="H103" s="66">
        <v>4</v>
      </c>
      <c r="I103" s="66">
        <v>4</v>
      </c>
      <c r="J103" s="66">
        <v>6</v>
      </c>
      <c r="K103" s="66">
        <v>4</v>
      </c>
      <c r="L103" s="66">
        <v>3</v>
      </c>
      <c r="M103" s="66">
        <v>3</v>
      </c>
      <c r="N103" s="66">
        <v>3</v>
      </c>
      <c r="O103" s="66">
        <v>4</v>
      </c>
      <c r="P103" s="66">
        <v>3</v>
      </c>
      <c r="Q103" s="67">
        <f t="shared" si="1"/>
        <v>50</v>
      </c>
    </row>
    <row r="104" spans="1:17" ht="25.5" customHeight="1">
      <c r="A104" s="104"/>
      <c r="B104" s="104"/>
      <c r="C104" s="65" t="s">
        <v>179</v>
      </c>
      <c r="D104" s="66">
        <v>0</v>
      </c>
      <c r="E104" s="66">
        <v>1</v>
      </c>
      <c r="F104" s="66">
        <v>0</v>
      </c>
      <c r="G104" s="66">
        <v>0</v>
      </c>
      <c r="H104" s="66">
        <v>0</v>
      </c>
      <c r="I104" s="66">
        <v>0</v>
      </c>
      <c r="J104" s="66">
        <v>0</v>
      </c>
      <c r="K104" s="66">
        <v>0</v>
      </c>
      <c r="L104" s="66">
        <v>0</v>
      </c>
      <c r="M104" s="66">
        <v>0</v>
      </c>
      <c r="N104" s="66">
        <v>0</v>
      </c>
      <c r="O104" s="66">
        <v>0</v>
      </c>
      <c r="P104" s="66">
        <v>0</v>
      </c>
      <c r="Q104" s="67">
        <f t="shared" si="1"/>
        <v>1</v>
      </c>
    </row>
    <row r="105" spans="1:17" ht="25.5" customHeight="1">
      <c r="A105" s="103"/>
      <c r="B105" s="103" t="s">
        <v>96</v>
      </c>
      <c r="C105" s="65" t="s">
        <v>178</v>
      </c>
      <c r="D105" s="66">
        <v>1</v>
      </c>
      <c r="E105" s="66">
        <v>1</v>
      </c>
      <c r="F105" s="66">
        <v>1</v>
      </c>
      <c r="G105" s="66">
        <v>1</v>
      </c>
      <c r="H105" s="66">
        <v>1</v>
      </c>
      <c r="I105" s="66">
        <v>1</v>
      </c>
      <c r="J105" s="66">
        <v>1</v>
      </c>
      <c r="K105" s="66">
        <v>1</v>
      </c>
      <c r="L105" s="66">
        <v>1</v>
      </c>
      <c r="M105" s="66">
        <v>1</v>
      </c>
      <c r="N105" s="66">
        <v>1</v>
      </c>
      <c r="O105" s="66">
        <v>1</v>
      </c>
      <c r="P105" s="66">
        <v>1</v>
      </c>
      <c r="Q105" s="67">
        <f t="shared" si="1"/>
        <v>13</v>
      </c>
    </row>
    <row r="106" spans="1:17" ht="25.5" customHeight="1">
      <c r="A106" s="104"/>
      <c r="B106" s="104"/>
      <c r="C106" s="65" t="s">
        <v>179</v>
      </c>
      <c r="D106" s="66">
        <v>0</v>
      </c>
      <c r="E106" s="66">
        <v>0</v>
      </c>
      <c r="F106" s="66">
        <v>0</v>
      </c>
      <c r="G106" s="66">
        <v>0</v>
      </c>
      <c r="H106" s="66">
        <v>0</v>
      </c>
      <c r="I106" s="66">
        <v>0</v>
      </c>
      <c r="J106" s="66">
        <v>0</v>
      </c>
      <c r="K106" s="66">
        <v>0</v>
      </c>
      <c r="L106" s="66">
        <v>0</v>
      </c>
      <c r="M106" s="66">
        <v>0</v>
      </c>
      <c r="N106" s="66">
        <v>0</v>
      </c>
      <c r="O106" s="66">
        <v>0</v>
      </c>
      <c r="P106" s="66">
        <v>0</v>
      </c>
      <c r="Q106" s="67">
        <f t="shared" si="1"/>
        <v>0</v>
      </c>
    </row>
    <row r="107" spans="1:17" ht="25.5" customHeight="1">
      <c r="A107" s="103"/>
      <c r="B107" s="103" t="s">
        <v>97</v>
      </c>
      <c r="C107" s="65" t="s">
        <v>178</v>
      </c>
      <c r="D107" s="66">
        <v>4</v>
      </c>
      <c r="E107" s="66">
        <v>4</v>
      </c>
      <c r="F107" s="66">
        <v>3</v>
      </c>
      <c r="G107" s="66">
        <v>4</v>
      </c>
      <c r="H107" s="66">
        <v>3</v>
      </c>
      <c r="I107" s="66">
        <v>4</v>
      </c>
      <c r="J107" s="66">
        <v>3</v>
      </c>
      <c r="K107" s="66">
        <v>4</v>
      </c>
      <c r="L107" s="66">
        <v>3</v>
      </c>
      <c r="M107" s="66">
        <v>3</v>
      </c>
      <c r="N107" s="66">
        <v>1</v>
      </c>
      <c r="O107" s="66">
        <v>3</v>
      </c>
      <c r="P107" s="66">
        <v>1</v>
      </c>
      <c r="Q107" s="67">
        <f t="shared" si="1"/>
        <v>40</v>
      </c>
    </row>
    <row r="108" spans="1:17" ht="25.5" customHeight="1">
      <c r="A108" s="104"/>
      <c r="B108" s="104"/>
      <c r="C108" s="65" t="s">
        <v>179</v>
      </c>
      <c r="D108" s="66">
        <v>0</v>
      </c>
      <c r="E108" s="66">
        <v>0</v>
      </c>
      <c r="F108" s="66">
        <v>0</v>
      </c>
      <c r="G108" s="66">
        <v>0</v>
      </c>
      <c r="H108" s="66">
        <v>0</v>
      </c>
      <c r="I108" s="66">
        <v>0</v>
      </c>
      <c r="J108" s="66">
        <v>0</v>
      </c>
      <c r="K108" s="66">
        <v>0</v>
      </c>
      <c r="L108" s="66">
        <v>0</v>
      </c>
      <c r="M108" s="66">
        <v>0</v>
      </c>
      <c r="N108" s="66">
        <v>0</v>
      </c>
      <c r="O108" s="66">
        <v>0</v>
      </c>
      <c r="P108" s="66">
        <v>0</v>
      </c>
      <c r="Q108" s="67">
        <f t="shared" si="1"/>
        <v>0</v>
      </c>
    </row>
    <row r="109" spans="1:17" ht="25.5" customHeight="1">
      <c r="A109" s="103"/>
      <c r="B109" s="103" t="s">
        <v>98</v>
      </c>
      <c r="C109" s="65" t="s">
        <v>178</v>
      </c>
      <c r="D109" s="66">
        <v>0</v>
      </c>
      <c r="E109" s="66">
        <v>0</v>
      </c>
      <c r="F109" s="66">
        <v>0</v>
      </c>
      <c r="G109" s="66">
        <v>0</v>
      </c>
      <c r="H109" s="66">
        <v>0</v>
      </c>
      <c r="I109" s="66">
        <v>0</v>
      </c>
      <c r="J109" s="66">
        <v>0</v>
      </c>
      <c r="K109" s="66">
        <v>0</v>
      </c>
      <c r="L109" s="66">
        <v>0</v>
      </c>
      <c r="M109" s="66">
        <v>0</v>
      </c>
      <c r="N109" s="66">
        <v>0</v>
      </c>
      <c r="O109" s="66">
        <v>0</v>
      </c>
      <c r="P109" s="66">
        <v>0</v>
      </c>
      <c r="Q109" s="67">
        <f t="shared" si="1"/>
        <v>0</v>
      </c>
    </row>
    <row r="110" spans="1:17" ht="25.5" customHeight="1">
      <c r="A110" s="104"/>
      <c r="B110" s="104"/>
      <c r="C110" s="65" t="s">
        <v>179</v>
      </c>
      <c r="D110" s="66">
        <v>0</v>
      </c>
      <c r="E110" s="66">
        <v>0</v>
      </c>
      <c r="F110" s="66">
        <v>0</v>
      </c>
      <c r="G110" s="66">
        <v>0</v>
      </c>
      <c r="H110" s="66">
        <v>0</v>
      </c>
      <c r="I110" s="66">
        <v>0</v>
      </c>
      <c r="J110" s="66">
        <v>0</v>
      </c>
      <c r="K110" s="66">
        <v>0</v>
      </c>
      <c r="L110" s="66">
        <v>0</v>
      </c>
      <c r="M110" s="66">
        <v>0</v>
      </c>
      <c r="N110" s="66">
        <v>0</v>
      </c>
      <c r="O110" s="66">
        <v>0</v>
      </c>
      <c r="P110" s="66">
        <v>0</v>
      </c>
      <c r="Q110" s="67">
        <f t="shared" si="1"/>
        <v>0</v>
      </c>
    </row>
    <row r="111" spans="1:17" ht="25.5" customHeight="1">
      <c r="A111" s="103"/>
      <c r="B111" s="105" t="s">
        <v>99</v>
      </c>
      <c r="C111" s="65" t="s">
        <v>178</v>
      </c>
      <c r="D111" s="68"/>
      <c r="E111" s="68"/>
      <c r="F111" s="68"/>
      <c r="G111" s="68"/>
      <c r="H111" s="68"/>
      <c r="I111" s="68"/>
      <c r="J111" s="68"/>
      <c r="K111" s="68"/>
      <c r="L111" s="68"/>
      <c r="M111" s="68"/>
      <c r="N111" s="68"/>
      <c r="O111" s="68"/>
      <c r="P111" s="68"/>
      <c r="Q111" s="67">
        <f t="shared" si="1"/>
        <v>0</v>
      </c>
    </row>
    <row r="112" spans="1:17" ht="25.5" customHeight="1">
      <c r="A112" s="104"/>
      <c r="B112" s="106"/>
      <c r="C112" s="65" t="s">
        <v>179</v>
      </c>
      <c r="D112" s="68"/>
      <c r="E112" s="68"/>
      <c r="F112" s="68"/>
      <c r="G112" s="68"/>
      <c r="H112" s="68"/>
      <c r="I112" s="68"/>
      <c r="J112" s="68"/>
      <c r="K112" s="68"/>
      <c r="L112" s="68"/>
      <c r="M112" s="68"/>
      <c r="N112" s="68"/>
      <c r="O112" s="68"/>
      <c r="P112" s="68"/>
      <c r="Q112" s="67">
        <f t="shared" si="1"/>
        <v>0</v>
      </c>
    </row>
    <row r="113" spans="1:17" ht="25.5" customHeight="1">
      <c r="A113" s="103"/>
      <c r="B113" s="103" t="s">
        <v>100</v>
      </c>
      <c r="C113" s="65" t="s">
        <v>178</v>
      </c>
      <c r="D113" s="66">
        <v>0</v>
      </c>
      <c r="E113" s="66">
        <v>0</v>
      </c>
      <c r="F113" s="66">
        <v>0</v>
      </c>
      <c r="G113" s="66">
        <v>0</v>
      </c>
      <c r="H113" s="66">
        <v>0</v>
      </c>
      <c r="I113" s="66">
        <v>0</v>
      </c>
      <c r="J113" s="66">
        <v>0</v>
      </c>
      <c r="K113" s="66">
        <v>0</v>
      </c>
      <c r="L113" s="66">
        <v>0</v>
      </c>
      <c r="M113" s="66">
        <v>0</v>
      </c>
      <c r="N113" s="66">
        <v>0</v>
      </c>
      <c r="O113" s="66">
        <v>0</v>
      </c>
      <c r="P113" s="66">
        <v>0</v>
      </c>
      <c r="Q113" s="67">
        <f t="shared" si="1"/>
        <v>0</v>
      </c>
    </row>
    <row r="114" spans="1:17" ht="25.5" customHeight="1">
      <c r="A114" s="104"/>
      <c r="B114" s="104"/>
      <c r="C114" s="65" t="s">
        <v>179</v>
      </c>
      <c r="D114" s="66">
        <v>0</v>
      </c>
      <c r="E114" s="66">
        <v>0</v>
      </c>
      <c r="F114" s="66">
        <v>0</v>
      </c>
      <c r="G114" s="66">
        <v>0</v>
      </c>
      <c r="H114" s="66">
        <v>0</v>
      </c>
      <c r="I114" s="66">
        <v>0</v>
      </c>
      <c r="J114" s="66">
        <v>0</v>
      </c>
      <c r="K114" s="66">
        <v>0</v>
      </c>
      <c r="L114" s="66">
        <v>0</v>
      </c>
      <c r="M114" s="66">
        <v>0</v>
      </c>
      <c r="N114" s="66">
        <v>0</v>
      </c>
      <c r="O114" s="66">
        <v>0</v>
      </c>
      <c r="P114" s="66">
        <v>0</v>
      </c>
      <c r="Q114" s="67">
        <f t="shared" si="1"/>
        <v>0</v>
      </c>
    </row>
    <row r="115" spans="1:17" ht="25.5" customHeight="1">
      <c r="A115" s="103"/>
      <c r="B115" s="103" t="s">
        <v>101</v>
      </c>
      <c r="C115" s="65" t="s">
        <v>178</v>
      </c>
      <c r="D115" s="66">
        <v>0</v>
      </c>
      <c r="E115" s="66">
        <v>0</v>
      </c>
      <c r="F115" s="66">
        <v>0</v>
      </c>
      <c r="G115" s="66">
        <v>0</v>
      </c>
      <c r="H115" s="66">
        <v>0</v>
      </c>
      <c r="I115" s="66">
        <v>0</v>
      </c>
      <c r="J115" s="66">
        <v>0</v>
      </c>
      <c r="K115" s="66">
        <v>0</v>
      </c>
      <c r="L115" s="66">
        <v>0</v>
      </c>
      <c r="M115" s="66">
        <v>0</v>
      </c>
      <c r="N115" s="66">
        <v>0</v>
      </c>
      <c r="O115" s="66">
        <v>0</v>
      </c>
      <c r="P115" s="66">
        <v>0</v>
      </c>
      <c r="Q115" s="67">
        <f t="shared" si="1"/>
        <v>0</v>
      </c>
    </row>
    <row r="116" spans="1:17" ht="25.5" customHeight="1">
      <c r="A116" s="104"/>
      <c r="B116" s="104"/>
      <c r="C116" s="65" t="s">
        <v>179</v>
      </c>
      <c r="D116" s="66">
        <v>0</v>
      </c>
      <c r="E116" s="66">
        <v>0</v>
      </c>
      <c r="F116" s="66">
        <v>0</v>
      </c>
      <c r="G116" s="66">
        <v>0</v>
      </c>
      <c r="H116" s="66">
        <v>0</v>
      </c>
      <c r="I116" s="66">
        <v>0</v>
      </c>
      <c r="J116" s="66">
        <v>0</v>
      </c>
      <c r="K116" s="66">
        <v>0</v>
      </c>
      <c r="L116" s="66">
        <v>0</v>
      </c>
      <c r="M116" s="66">
        <v>0</v>
      </c>
      <c r="N116" s="66">
        <v>0</v>
      </c>
      <c r="O116" s="66">
        <v>0</v>
      </c>
      <c r="P116" s="66">
        <v>0</v>
      </c>
      <c r="Q116" s="67">
        <f t="shared" si="1"/>
        <v>0</v>
      </c>
    </row>
    <row r="117" spans="1:17" ht="25.5" customHeight="1">
      <c r="A117" s="103"/>
      <c r="B117" s="103" t="s">
        <v>102</v>
      </c>
      <c r="C117" s="65" t="s">
        <v>178</v>
      </c>
      <c r="D117" s="66">
        <v>0</v>
      </c>
      <c r="E117" s="66">
        <v>0</v>
      </c>
      <c r="F117" s="66">
        <v>0</v>
      </c>
      <c r="G117" s="66">
        <v>0</v>
      </c>
      <c r="H117" s="66">
        <v>0</v>
      </c>
      <c r="I117" s="66">
        <v>0</v>
      </c>
      <c r="J117" s="66">
        <v>0</v>
      </c>
      <c r="K117" s="66">
        <v>0</v>
      </c>
      <c r="L117" s="66">
        <v>0</v>
      </c>
      <c r="M117" s="66">
        <v>0</v>
      </c>
      <c r="N117" s="66">
        <v>0</v>
      </c>
      <c r="O117" s="66">
        <v>0</v>
      </c>
      <c r="P117" s="66">
        <v>0</v>
      </c>
      <c r="Q117" s="67">
        <f t="shared" si="1"/>
        <v>0</v>
      </c>
    </row>
    <row r="118" spans="1:17" ht="25.5" customHeight="1">
      <c r="A118" s="104"/>
      <c r="B118" s="104"/>
      <c r="C118" s="65" t="s">
        <v>179</v>
      </c>
      <c r="D118" s="66">
        <v>0</v>
      </c>
      <c r="E118" s="66">
        <v>0</v>
      </c>
      <c r="F118" s="66">
        <v>0</v>
      </c>
      <c r="G118" s="66">
        <v>0</v>
      </c>
      <c r="H118" s="66">
        <v>0</v>
      </c>
      <c r="I118" s="66">
        <v>0</v>
      </c>
      <c r="J118" s="66">
        <v>0</v>
      </c>
      <c r="K118" s="66">
        <v>0</v>
      </c>
      <c r="L118" s="66">
        <v>0</v>
      </c>
      <c r="M118" s="66">
        <v>0</v>
      </c>
      <c r="N118" s="66">
        <v>0</v>
      </c>
      <c r="O118" s="66">
        <v>0</v>
      </c>
      <c r="P118" s="66">
        <v>0</v>
      </c>
      <c r="Q118" s="67">
        <f t="shared" si="1"/>
        <v>0</v>
      </c>
    </row>
    <row r="119" spans="1:17" ht="25.5" customHeight="1">
      <c r="A119" s="103"/>
      <c r="B119" s="103" t="s">
        <v>103</v>
      </c>
      <c r="C119" s="65" t="s">
        <v>178</v>
      </c>
      <c r="D119" s="66">
        <v>0</v>
      </c>
      <c r="E119" s="66">
        <v>0</v>
      </c>
      <c r="F119" s="66">
        <v>0</v>
      </c>
      <c r="G119" s="66">
        <v>0</v>
      </c>
      <c r="H119" s="66">
        <v>0</v>
      </c>
      <c r="I119" s="66">
        <v>0</v>
      </c>
      <c r="J119" s="66">
        <v>0</v>
      </c>
      <c r="K119" s="66">
        <v>0</v>
      </c>
      <c r="L119" s="66">
        <v>0</v>
      </c>
      <c r="M119" s="66">
        <v>0</v>
      </c>
      <c r="N119" s="66">
        <v>0</v>
      </c>
      <c r="O119" s="66">
        <v>0</v>
      </c>
      <c r="P119" s="66">
        <v>0</v>
      </c>
      <c r="Q119" s="67">
        <f t="shared" si="1"/>
        <v>0</v>
      </c>
    </row>
    <row r="120" spans="1:17" ht="25.5" customHeight="1">
      <c r="A120" s="104"/>
      <c r="B120" s="104"/>
      <c r="C120" s="65" t="s">
        <v>179</v>
      </c>
      <c r="D120" s="66">
        <v>0</v>
      </c>
      <c r="E120" s="66">
        <v>0</v>
      </c>
      <c r="F120" s="66">
        <v>0</v>
      </c>
      <c r="G120" s="66">
        <v>0</v>
      </c>
      <c r="H120" s="66">
        <v>0</v>
      </c>
      <c r="I120" s="66">
        <v>0</v>
      </c>
      <c r="J120" s="66">
        <v>0</v>
      </c>
      <c r="K120" s="66">
        <v>0</v>
      </c>
      <c r="L120" s="66">
        <v>0</v>
      </c>
      <c r="M120" s="66">
        <v>0</v>
      </c>
      <c r="N120" s="66">
        <v>0</v>
      </c>
      <c r="O120" s="66">
        <v>0</v>
      </c>
      <c r="P120" s="66">
        <v>0</v>
      </c>
      <c r="Q120" s="67">
        <f t="shared" si="1"/>
        <v>0</v>
      </c>
    </row>
    <row r="121" spans="1:17" ht="25.5" customHeight="1">
      <c r="A121" s="103"/>
      <c r="B121" s="103" t="s">
        <v>104</v>
      </c>
      <c r="C121" s="65" t="s">
        <v>178</v>
      </c>
      <c r="D121" s="66">
        <v>2</v>
      </c>
      <c r="E121" s="66">
        <v>1</v>
      </c>
      <c r="F121" s="66">
        <v>1</v>
      </c>
      <c r="G121" s="66">
        <v>2</v>
      </c>
      <c r="H121" s="66">
        <v>1</v>
      </c>
      <c r="I121" s="66">
        <v>1</v>
      </c>
      <c r="J121" s="66">
        <v>1</v>
      </c>
      <c r="K121" s="66">
        <v>1</v>
      </c>
      <c r="L121" s="66">
        <v>1</v>
      </c>
      <c r="M121" s="66">
        <v>1</v>
      </c>
      <c r="N121" s="66">
        <v>0</v>
      </c>
      <c r="O121" s="66">
        <v>0</v>
      </c>
      <c r="P121" s="66">
        <v>0</v>
      </c>
      <c r="Q121" s="67">
        <f t="shared" si="1"/>
        <v>12</v>
      </c>
    </row>
    <row r="122" spans="1:17" ht="25.5" customHeight="1">
      <c r="A122" s="104"/>
      <c r="B122" s="104"/>
      <c r="C122" s="65" t="s">
        <v>179</v>
      </c>
      <c r="D122" s="66">
        <v>0</v>
      </c>
      <c r="E122" s="66">
        <v>0</v>
      </c>
      <c r="F122" s="66">
        <v>0</v>
      </c>
      <c r="G122" s="66">
        <v>0</v>
      </c>
      <c r="H122" s="66">
        <v>0</v>
      </c>
      <c r="I122" s="66">
        <v>0</v>
      </c>
      <c r="J122" s="66">
        <v>0</v>
      </c>
      <c r="K122" s="66">
        <v>0</v>
      </c>
      <c r="L122" s="66">
        <v>0</v>
      </c>
      <c r="M122" s="66">
        <v>0</v>
      </c>
      <c r="N122" s="66">
        <v>0</v>
      </c>
      <c r="O122" s="66">
        <v>0</v>
      </c>
      <c r="P122" s="66">
        <v>0</v>
      </c>
      <c r="Q122" s="67">
        <f t="shared" si="1"/>
        <v>0</v>
      </c>
    </row>
    <row r="123" spans="1:17" ht="25.5" customHeight="1">
      <c r="A123" s="103"/>
      <c r="B123" s="103" t="s">
        <v>105</v>
      </c>
      <c r="C123" s="65" t="s">
        <v>178</v>
      </c>
      <c r="D123" s="66">
        <v>0</v>
      </c>
      <c r="E123" s="66">
        <v>0</v>
      </c>
      <c r="F123" s="66">
        <v>0</v>
      </c>
      <c r="G123" s="66">
        <v>0</v>
      </c>
      <c r="H123" s="66">
        <v>0</v>
      </c>
      <c r="I123" s="66">
        <v>0</v>
      </c>
      <c r="J123" s="66">
        <v>0</v>
      </c>
      <c r="K123" s="66">
        <v>0</v>
      </c>
      <c r="L123" s="66">
        <v>0</v>
      </c>
      <c r="M123" s="66">
        <v>0</v>
      </c>
      <c r="N123" s="66">
        <v>0</v>
      </c>
      <c r="O123" s="66">
        <v>0</v>
      </c>
      <c r="P123" s="66">
        <v>0</v>
      </c>
      <c r="Q123" s="67">
        <f t="shared" si="1"/>
        <v>0</v>
      </c>
    </row>
    <row r="124" spans="1:17" ht="25.5" customHeight="1">
      <c r="A124" s="104"/>
      <c r="B124" s="104"/>
      <c r="C124" s="65" t="s">
        <v>179</v>
      </c>
      <c r="D124" s="66">
        <v>0</v>
      </c>
      <c r="E124" s="66">
        <v>0</v>
      </c>
      <c r="F124" s="66">
        <v>0</v>
      </c>
      <c r="G124" s="66">
        <v>0</v>
      </c>
      <c r="H124" s="66">
        <v>0</v>
      </c>
      <c r="I124" s="66">
        <v>0</v>
      </c>
      <c r="J124" s="66">
        <v>0</v>
      </c>
      <c r="K124" s="66">
        <v>0</v>
      </c>
      <c r="L124" s="66">
        <v>0</v>
      </c>
      <c r="M124" s="66">
        <v>0</v>
      </c>
      <c r="N124" s="66">
        <v>0</v>
      </c>
      <c r="O124" s="66">
        <v>0</v>
      </c>
      <c r="P124" s="66">
        <v>0</v>
      </c>
      <c r="Q124" s="67">
        <f t="shared" si="1"/>
        <v>0</v>
      </c>
    </row>
    <row r="125" spans="1:17" ht="25.5" customHeight="1">
      <c r="A125" s="103"/>
      <c r="B125" s="103" t="s">
        <v>106</v>
      </c>
      <c r="C125" s="65" t="s">
        <v>178</v>
      </c>
      <c r="D125" s="66">
        <v>10</v>
      </c>
      <c r="E125" s="66">
        <v>9</v>
      </c>
      <c r="F125" s="66">
        <v>5</v>
      </c>
      <c r="G125" s="66">
        <v>8</v>
      </c>
      <c r="H125" s="66">
        <v>7</v>
      </c>
      <c r="I125" s="66">
        <v>10</v>
      </c>
      <c r="J125" s="66">
        <v>8</v>
      </c>
      <c r="K125" s="66">
        <v>8</v>
      </c>
      <c r="L125" s="66">
        <v>7</v>
      </c>
      <c r="M125" s="66">
        <v>8</v>
      </c>
      <c r="N125" s="66">
        <v>8</v>
      </c>
      <c r="O125" s="66">
        <v>7</v>
      </c>
      <c r="P125" s="66">
        <v>5</v>
      </c>
      <c r="Q125" s="67">
        <f t="shared" si="1"/>
        <v>100</v>
      </c>
    </row>
    <row r="126" spans="1:17" ht="25.5" customHeight="1">
      <c r="A126" s="104"/>
      <c r="B126" s="104"/>
      <c r="C126" s="65" t="s">
        <v>179</v>
      </c>
      <c r="D126" s="66">
        <v>0</v>
      </c>
      <c r="E126" s="66">
        <v>1</v>
      </c>
      <c r="F126" s="66">
        <v>0</v>
      </c>
      <c r="G126" s="66">
        <v>0</v>
      </c>
      <c r="H126" s="66">
        <v>0</v>
      </c>
      <c r="I126" s="66">
        <v>0</v>
      </c>
      <c r="J126" s="66">
        <v>0</v>
      </c>
      <c r="K126" s="66">
        <v>0</v>
      </c>
      <c r="L126" s="66">
        <v>0</v>
      </c>
      <c r="M126" s="66">
        <v>0</v>
      </c>
      <c r="N126" s="66">
        <v>0</v>
      </c>
      <c r="O126" s="66">
        <v>0</v>
      </c>
      <c r="P126" s="66">
        <v>0</v>
      </c>
      <c r="Q126" s="67">
        <f t="shared" si="1"/>
        <v>1</v>
      </c>
    </row>
    <row r="127" spans="1:17" ht="25.5" customHeight="1">
      <c r="A127" s="103"/>
      <c r="B127" s="103" t="s">
        <v>107</v>
      </c>
      <c r="C127" s="65" t="s">
        <v>178</v>
      </c>
      <c r="D127" s="66">
        <v>0</v>
      </c>
      <c r="E127" s="66">
        <v>0</v>
      </c>
      <c r="F127" s="66">
        <v>0</v>
      </c>
      <c r="G127" s="66">
        <v>0</v>
      </c>
      <c r="H127" s="66">
        <v>0</v>
      </c>
      <c r="I127" s="66">
        <v>0</v>
      </c>
      <c r="J127" s="66">
        <v>0</v>
      </c>
      <c r="K127" s="66">
        <v>0</v>
      </c>
      <c r="L127" s="66">
        <v>0</v>
      </c>
      <c r="M127" s="66">
        <v>0</v>
      </c>
      <c r="N127" s="66">
        <v>0</v>
      </c>
      <c r="O127" s="66">
        <v>0</v>
      </c>
      <c r="P127" s="66">
        <v>0</v>
      </c>
      <c r="Q127" s="67">
        <f t="shared" si="1"/>
        <v>0</v>
      </c>
    </row>
    <row r="128" spans="1:17" ht="25.5" customHeight="1">
      <c r="A128" s="104"/>
      <c r="B128" s="104"/>
      <c r="C128" s="65" t="s">
        <v>179</v>
      </c>
      <c r="D128" s="66">
        <v>0</v>
      </c>
      <c r="E128" s="66">
        <v>0</v>
      </c>
      <c r="F128" s="66">
        <v>0</v>
      </c>
      <c r="G128" s="66">
        <v>0</v>
      </c>
      <c r="H128" s="66">
        <v>0</v>
      </c>
      <c r="I128" s="66">
        <v>0</v>
      </c>
      <c r="J128" s="66">
        <v>0</v>
      </c>
      <c r="K128" s="66">
        <v>0</v>
      </c>
      <c r="L128" s="66">
        <v>0</v>
      </c>
      <c r="M128" s="66">
        <v>0</v>
      </c>
      <c r="N128" s="66">
        <v>0</v>
      </c>
      <c r="O128" s="66">
        <v>0</v>
      </c>
      <c r="P128" s="66">
        <v>0</v>
      </c>
      <c r="Q128" s="67">
        <f t="shared" si="1"/>
        <v>0</v>
      </c>
    </row>
    <row r="129" spans="1:17" ht="25.5" customHeight="1">
      <c r="A129" s="103"/>
      <c r="B129" s="103" t="s">
        <v>108</v>
      </c>
      <c r="C129" s="65" t="s">
        <v>178</v>
      </c>
      <c r="D129" s="66">
        <v>0</v>
      </c>
      <c r="E129" s="66">
        <v>0</v>
      </c>
      <c r="F129" s="66">
        <v>0</v>
      </c>
      <c r="G129" s="66">
        <v>0</v>
      </c>
      <c r="H129" s="66">
        <v>0</v>
      </c>
      <c r="I129" s="66">
        <v>0</v>
      </c>
      <c r="J129" s="66">
        <v>0</v>
      </c>
      <c r="K129" s="66">
        <v>0</v>
      </c>
      <c r="L129" s="66">
        <v>0</v>
      </c>
      <c r="M129" s="66">
        <v>0</v>
      </c>
      <c r="N129" s="66">
        <v>0</v>
      </c>
      <c r="O129" s="66">
        <v>0</v>
      </c>
      <c r="P129" s="66">
        <v>0</v>
      </c>
      <c r="Q129" s="67">
        <f t="shared" si="1"/>
        <v>0</v>
      </c>
    </row>
    <row r="130" spans="1:17" ht="25.5" customHeight="1">
      <c r="A130" s="104"/>
      <c r="B130" s="104"/>
      <c r="C130" s="65" t="s">
        <v>179</v>
      </c>
      <c r="D130" s="66">
        <v>0</v>
      </c>
      <c r="E130" s="66">
        <v>0</v>
      </c>
      <c r="F130" s="66">
        <v>0</v>
      </c>
      <c r="G130" s="66">
        <v>0</v>
      </c>
      <c r="H130" s="66">
        <v>0</v>
      </c>
      <c r="I130" s="66">
        <v>0</v>
      </c>
      <c r="J130" s="66">
        <v>0</v>
      </c>
      <c r="K130" s="66">
        <v>0</v>
      </c>
      <c r="L130" s="66">
        <v>0</v>
      </c>
      <c r="M130" s="66">
        <v>0</v>
      </c>
      <c r="N130" s="66">
        <v>0</v>
      </c>
      <c r="O130" s="66">
        <v>0</v>
      </c>
      <c r="P130" s="66">
        <v>0</v>
      </c>
      <c r="Q130" s="67">
        <f t="shared" si="1"/>
        <v>0</v>
      </c>
    </row>
    <row r="131" spans="1:17" ht="25.5" customHeight="1">
      <c r="A131" s="103"/>
      <c r="B131" s="103" t="s">
        <v>109</v>
      </c>
      <c r="C131" s="65" t="s">
        <v>178</v>
      </c>
      <c r="D131" s="66">
        <v>0</v>
      </c>
      <c r="E131" s="66">
        <v>0</v>
      </c>
      <c r="F131" s="66">
        <v>0</v>
      </c>
      <c r="G131" s="66">
        <v>0</v>
      </c>
      <c r="H131" s="66">
        <v>0</v>
      </c>
      <c r="I131" s="66">
        <v>0</v>
      </c>
      <c r="J131" s="66">
        <v>0</v>
      </c>
      <c r="K131" s="66">
        <v>0</v>
      </c>
      <c r="L131" s="66">
        <v>0</v>
      </c>
      <c r="M131" s="66">
        <v>0</v>
      </c>
      <c r="N131" s="66">
        <v>0</v>
      </c>
      <c r="O131" s="66">
        <v>0</v>
      </c>
      <c r="P131" s="66">
        <v>0</v>
      </c>
      <c r="Q131" s="67">
        <f t="shared" si="1"/>
        <v>0</v>
      </c>
    </row>
    <row r="132" spans="1:17" ht="25.5" customHeight="1">
      <c r="A132" s="104"/>
      <c r="B132" s="104"/>
      <c r="C132" s="65" t="s">
        <v>179</v>
      </c>
      <c r="D132" s="66">
        <v>0</v>
      </c>
      <c r="E132" s="66">
        <v>0</v>
      </c>
      <c r="F132" s="66">
        <v>0</v>
      </c>
      <c r="G132" s="66">
        <v>0</v>
      </c>
      <c r="H132" s="66">
        <v>0</v>
      </c>
      <c r="I132" s="66">
        <v>0</v>
      </c>
      <c r="J132" s="66">
        <v>0</v>
      </c>
      <c r="K132" s="66">
        <v>0</v>
      </c>
      <c r="L132" s="66">
        <v>0</v>
      </c>
      <c r="M132" s="66">
        <v>0</v>
      </c>
      <c r="N132" s="66">
        <v>0</v>
      </c>
      <c r="O132" s="66">
        <v>0</v>
      </c>
      <c r="P132" s="66">
        <v>0</v>
      </c>
      <c r="Q132" s="67">
        <f t="shared" si="1"/>
        <v>0</v>
      </c>
    </row>
    <row r="133" spans="1:17" ht="25.5" customHeight="1">
      <c r="A133" s="103"/>
      <c r="B133" s="103" t="s">
        <v>110</v>
      </c>
      <c r="C133" s="65" t="s">
        <v>178</v>
      </c>
      <c r="D133" s="66">
        <v>0</v>
      </c>
      <c r="E133" s="66">
        <v>0</v>
      </c>
      <c r="F133" s="66">
        <v>0</v>
      </c>
      <c r="G133" s="66">
        <v>0</v>
      </c>
      <c r="H133" s="66">
        <v>0</v>
      </c>
      <c r="I133" s="66">
        <v>0</v>
      </c>
      <c r="J133" s="66">
        <v>0</v>
      </c>
      <c r="K133" s="66">
        <v>0</v>
      </c>
      <c r="L133" s="66">
        <v>0</v>
      </c>
      <c r="M133" s="66">
        <v>0</v>
      </c>
      <c r="N133" s="66">
        <v>0</v>
      </c>
      <c r="O133" s="66">
        <v>0</v>
      </c>
      <c r="P133" s="66">
        <v>0</v>
      </c>
      <c r="Q133" s="67">
        <f t="shared" si="1"/>
        <v>0</v>
      </c>
    </row>
    <row r="134" spans="1:17" ht="25.5" customHeight="1">
      <c r="A134" s="104"/>
      <c r="B134" s="104"/>
      <c r="C134" s="65" t="s">
        <v>179</v>
      </c>
      <c r="D134" s="66">
        <v>0</v>
      </c>
      <c r="E134" s="66">
        <v>0</v>
      </c>
      <c r="F134" s="66">
        <v>0</v>
      </c>
      <c r="G134" s="66">
        <v>0</v>
      </c>
      <c r="H134" s="66">
        <v>0</v>
      </c>
      <c r="I134" s="66">
        <v>0</v>
      </c>
      <c r="J134" s="66">
        <v>0</v>
      </c>
      <c r="K134" s="66">
        <v>0</v>
      </c>
      <c r="L134" s="66">
        <v>0</v>
      </c>
      <c r="M134" s="66">
        <v>0</v>
      </c>
      <c r="N134" s="66">
        <v>0</v>
      </c>
      <c r="O134" s="66">
        <v>0</v>
      </c>
      <c r="P134" s="66">
        <v>0</v>
      </c>
      <c r="Q134" s="67">
        <f t="shared" si="1"/>
        <v>0</v>
      </c>
    </row>
    <row r="135" spans="1:17" ht="25.5" customHeight="1">
      <c r="A135" s="103"/>
      <c r="B135" s="103" t="s">
        <v>111</v>
      </c>
      <c r="C135" s="65" t="s">
        <v>178</v>
      </c>
      <c r="D135" s="66">
        <v>4</v>
      </c>
      <c r="E135" s="66">
        <v>4</v>
      </c>
      <c r="F135" s="66">
        <v>3</v>
      </c>
      <c r="G135" s="66">
        <v>2</v>
      </c>
      <c r="H135" s="66">
        <v>1</v>
      </c>
      <c r="I135" s="66">
        <v>3</v>
      </c>
      <c r="J135" s="66">
        <v>1</v>
      </c>
      <c r="K135" s="66">
        <v>2</v>
      </c>
      <c r="L135" s="66">
        <v>2</v>
      </c>
      <c r="M135" s="66">
        <v>3</v>
      </c>
      <c r="N135" s="66">
        <v>0</v>
      </c>
      <c r="O135" s="66">
        <v>0</v>
      </c>
      <c r="P135" s="66">
        <v>1</v>
      </c>
      <c r="Q135" s="67">
        <f t="shared" si="1"/>
        <v>26</v>
      </c>
    </row>
    <row r="136" spans="1:17" ht="25.5" customHeight="1">
      <c r="A136" s="104"/>
      <c r="B136" s="104"/>
      <c r="C136" s="65" t="s">
        <v>179</v>
      </c>
      <c r="D136" s="66">
        <v>0</v>
      </c>
      <c r="E136" s="66">
        <v>0</v>
      </c>
      <c r="F136" s="66">
        <v>0</v>
      </c>
      <c r="G136" s="66">
        <v>0</v>
      </c>
      <c r="H136" s="66">
        <v>0</v>
      </c>
      <c r="I136" s="66">
        <v>0</v>
      </c>
      <c r="J136" s="66">
        <v>0</v>
      </c>
      <c r="K136" s="66">
        <v>0</v>
      </c>
      <c r="L136" s="66">
        <v>0</v>
      </c>
      <c r="M136" s="66">
        <v>0</v>
      </c>
      <c r="N136" s="66">
        <v>0</v>
      </c>
      <c r="O136" s="66">
        <v>0</v>
      </c>
      <c r="P136" s="66">
        <v>0</v>
      </c>
      <c r="Q136" s="67">
        <f t="shared" ref="Q136:Q199" si="2">SUM(D136:P136)</f>
        <v>0</v>
      </c>
    </row>
    <row r="137" spans="1:17" ht="25.5" customHeight="1">
      <c r="A137" s="103"/>
      <c r="B137" s="103" t="s">
        <v>112</v>
      </c>
      <c r="C137" s="65" t="s">
        <v>178</v>
      </c>
      <c r="D137" s="66">
        <v>0</v>
      </c>
      <c r="E137" s="66">
        <v>0</v>
      </c>
      <c r="F137" s="66">
        <v>0</v>
      </c>
      <c r="G137" s="66">
        <v>0</v>
      </c>
      <c r="H137" s="66">
        <v>0</v>
      </c>
      <c r="I137" s="66">
        <v>0</v>
      </c>
      <c r="J137" s="66">
        <v>0</v>
      </c>
      <c r="K137" s="66">
        <v>0</v>
      </c>
      <c r="L137" s="66">
        <v>0</v>
      </c>
      <c r="M137" s="66">
        <v>0</v>
      </c>
      <c r="N137" s="66">
        <v>0</v>
      </c>
      <c r="O137" s="66">
        <v>0</v>
      </c>
      <c r="P137" s="66">
        <v>0</v>
      </c>
      <c r="Q137" s="67">
        <f t="shared" si="2"/>
        <v>0</v>
      </c>
    </row>
    <row r="138" spans="1:17" ht="25.5" customHeight="1">
      <c r="A138" s="104"/>
      <c r="B138" s="104"/>
      <c r="C138" s="65" t="s">
        <v>179</v>
      </c>
      <c r="D138" s="66">
        <v>0</v>
      </c>
      <c r="E138" s="66">
        <v>0</v>
      </c>
      <c r="F138" s="66">
        <v>0</v>
      </c>
      <c r="G138" s="66">
        <v>0</v>
      </c>
      <c r="H138" s="66">
        <v>0</v>
      </c>
      <c r="I138" s="66">
        <v>0</v>
      </c>
      <c r="J138" s="66">
        <v>0</v>
      </c>
      <c r="K138" s="66">
        <v>0</v>
      </c>
      <c r="L138" s="66">
        <v>0</v>
      </c>
      <c r="M138" s="66">
        <v>0</v>
      </c>
      <c r="N138" s="66">
        <v>0</v>
      </c>
      <c r="O138" s="66">
        <v>0</v>
      </c>
      <c r="P138" s="66">
        <v>0</v>
      </c>
      <c r="Q138" s="67">
        <f t="shared" si="2"/>
        <v>0</v>
      </c>
    </row>
    <row r="139" spans="1:17" ht="25.5" customHeight="1">
      <c r="A139" s="103"/>
      <c r="B139" s="103" t="s">
        <v>113</v>
      </c>
      <c r="C139" s="65" t="s">
        <v>178</v>
      </c>
      <c r="D139" s="66">
        <v>46</v>
      </c>
      <c r="E139" s="66">
        <v>34</v>
      </c>
      <c r="F139" s="66">
        <v>27</v>
      </c>
      <c r="G139" s="66">
        <v>30</v>
      </c>
      <c r="H139" s="66">
        <v>28</v>
      </c>
      <c r="I139" s="66">
        <v>31</v>
      </c>
      <c r="J139" s="66">
        <v>22</v>
      </c>
      <c r="K139" s="66">
        <v>29</v>
      </c>
      <c r="L139" s="66">
        <v>29</v>
      </c>
      <c r="M139" s="66">
        <v>34</v>
      </c>
      <c r="N139" s="66">
        <v>32</v>
      </c>
      <c r="O139" s="66">
        <v>24</v>
      </c>
      <c r="P139" s="66">
        <v>9</v>
      </c>
      <c r="Q139" s="67">
        <f t="shared" si="2"/>
        <v>375</v>
      </c>
    </row>
    <row r="140" spans="1:17" ht="25.5" customHeight="1">
      <c r="A140" s="104"/>
      <c r="B140" s="104"/>
      <c r="C140" s="65" t="s">
        <v>179</v>
      </c>
      <c r="D140" s="66">
        <v>0</v>
      </c>
      <c r="E140" s="66">
        <v>0</v>
      </c>
      <c r="F140" s="66">
        <v>0</v>
      </c>
      <c r="G140" s="66">
        <v>0</v>
      </c>
      <c r="H140" s="66">
        <v>0</v>
      </c>
      <c r="I140" s="66">
        <v>0</v>
      </c>
      <c r="J140" s="66">
        <v>1</v>
      </c>
      <c r="K140" s="66">
        <v>0</v>
      </c>
      <c r="L140" s="66">
        <v>0</v>
      </c>
      <c r="M140" s="66">
        <v>0</v>
      </c>
      <c r="N140" s="66">
        <v>0</v>
      </c>
      <c r="O140" s="66">
        <v>0</v>
      </c>
      <c r="P140" s="66">
        <v>0</v>
      </c>
      <c r="Q140" s="67">
        <f t="shared" si="2"/>
        <v>1</v>
      </c>
    </row>
    <row r="141" spans="1:17" ht="25.5" customHeight="1">
      <c r="A141" s="103"/>
      <c r="B141" s="103" t="s">
        <v>114</v>
      </c>
      <c r="C141" s="65" t="s">
        <v>178</v>
      </c>
      <c r="D141" s="66">
        <v>0</v>
      </c>
      <c r="E141" s="66">
        <v>0</v>
      </c>
      <c r="F141" s="66">
        <v>0</v>
      </c>
      <c r="G141" s="66">
        <v>0</v>
      </c>
      <c r="H141" s="66">
        <v>0</v>
      </c>
      <c r="I141" s="66">
        <v>0</v>
      </c>
      <c r="J141" s="66">
        <v>0</v>
      </c>
      <c r="K141" s="66">
        <v>0</v>
      </c>
      <c r="L141" s="66">
        <v>0</v>
      </c>
      <c r="M141" s="66">
        <v>0</v>
      </c>
      <c r="N141" s="66">
        <v>0</v>
      </c>
      <c r="O141" s="66">
        <v>0</v>
      </c>
      <c r="P141" s="66">
        <v>0</v>
      </c>
      <c r="Q141" s="67">
        <f t="shared" si="2"/>
        <v>0</v>
      </c>
    </row>
    <row r="142" spans="1:17" ht="25.5" customHeight="1">
      <c r="A142" s="104"/>
      <c r="B142" s="104"/>
      <c r="C142" s="65" t="s">
        <v>179</v>
      </c>
      <c r="D142" s="66">
        <v>0</v>
      </c>
      <c r="E142" s="66">
        <v>0</v>
      </c>
      <c r="F142" s="66">
        <v>0</v>
      </c>
      <c r="G142" s="66">
        <v>0</v>
      </c>
      <c r="H142" s="66">
        <v>0</v>
      </c>
      <c r="I142" s="66">
        <v>0</v>
      </c>
      <c r="J142" s="66">
        <v>0</v>
      </c>
      <c r="K142" s="66">
        <v>0</v>
      </c>
      <c r="L142" s="66">
        <v>0</v>
      </c>
      <c r="M142" s="66">
        <v>0</v>
      </c>
      <c r="N142" s="66">
        <v>0</v>
      </c>
      <c r="O142" s="66">
        <v>0</v>
      </c>
      <c r="P142" s="66">
        <v>0</v>
      </c>
      <c r="Q142" s="67">
        <f t="shared" si="2"/>
        <v>0</v>
      </c>
    </row>
    <row r="143" spans="1:17" ht="25.5" customHeight="1">
      <c r="A143" s="103"/>
      <c r="B143" s="103" t="s">
        <v>115</v>
      </c>
      <c r="C143" s="65" t="s">
        <v>178</v>
      </c>
      <c r="D143" s="66">
        <v>0</v>
      </c>
      <c r="E143" s="66">
        <v>0</v>
      </c>
      <c r="F143" s="66">
        <v>0</v>
      </c>
      <c r="G143" s="66">
        <v>0</v>
      </c>
      <c r="H143" s="66">
        <v>0</v>
      </c>
      <c r="I143" s="66">
        <v>0</v>
      </c>
      <c r="J143" s="66">
        <v>0</v>
      </c>
      <c r="K143" s="66">
        <v>0</v>
      </c>
      <c r="L143" s="66">
        <v>0</v>
      </c>
      <c r="M143" s="66">
        <v>0</v>
      </c>
      <c r="N143" s="66">
        <v>0</v>
      </c>
      <c r="O143" s="66">
        <v>0</v>
      </c>
      <c r="P143" s="66">
        <v>0</v>
      </c>
      <c r="Q143" s="67">
        <f t="shared" si="2"/>
        <v>0</v>
      </c>
    </row>
    <row r="144" spans="1:17" ht="25.5" customHeight="1">
      <c r="A144" s="104"/>
      <c r="B144" s="104"/>
      <c r="C144" s="65" t="s">
        <v>179</v>
      </c>
      <c r="D144" s="66">
        <v>0</v>
      </c>
      <c r="E144" s="66">
        <v>0</v>
      </c>
      <c r="F144" s="66">
        <v>0</v>
      </c>
      <c r="G144" s="66">
        <v>0</v>
      </c>
      <c r="H144" s="66">
        <v>0</v>
      </c>
      <c r="I144" s="66">
        <v>0</v>
      </c>
      <c r="J144" s="66">
        <v>0</v>
      </c>
      <c r="K144" s="66">
        <v>0</v>
      </c>
      <c r="L144" s="66">
        <v>0</v>
      </c>
      <c r="M144" s="66">
        <v>0</v>
      </c>
      <c r="N144" s="66">
        <v>0</v>
      </c>
      <c r="O144" s="66">
        <v>0</v>
      </c>
      <c r="P144" s="66">
        <v>0</v>
      </c>
      <c r="Q144" s="67">
        <f t="shared" si="2"/>
        <v>0</v>
      </c>
    </row>
    <row r="145" spans="1:17" ht="25.5" customHeight="1">
      <c r="A145" s="103"/>
      <c r="B145" s="103" t="s">
        <v>116</v>
      </c>
      <c r="C145" s="65" t="s">
        <v>178</v>
      </c>
      <c r="D145" s="66">
        <v>1</v>
      </c>
      <c r="E145" s="66">
        <v>1</v>
      </c>
      <c r="F145" s="66">
        <v>1</v>
      </c>
      <c r="G145" s="66">
        <v>1</v>
      </c>
      <c r="H145" s="66">
        <v>1</v>
      </c>
      <c r="I145" s="66">
        <v>1</v>
      </c>
      <c r="J145" s="66">
        <v>1</v>
      </c>
      <c r="K145" s="66">
        <v>1</v>
      </c>
      <c r="L145" s="66">
        <v>1</v>
      </c>
      <c r="M145" s="66">
        <v>1</v>
      </c>
      <c r="N145" s="66">
        <v>1</v>
      </c>
      <c r="O145" s="66">
        <v>0</v>
      </c>
      <c r="P145" s="66">
        <v>0</v>
      </c>
      <c r="Q145" s="67">
        <f t="shared" si="2"/>
        <v>11</v>
      </c>
    </row>
    <row r="146" spans="1:17" ht="25.5" customHeight="1">
      <c r="A146" s="104"/>
      <c r="B146" s="104"/>
      <c r="C146" s="65" t="s">
        <v>179</v>
      </c>
      <c r="D146" s="66">
        <v>0</v>
      </c>
      <c r="E146" s="66">
        <v>0</v>
      </c>
      <c r="F146" s="66">
        <v>0</v>
      </c>
      <c r="G146" s="66">
        <v>0</v>
      </c>
      <c r="H146" s="66">
        <v>0</v>
      </c>
      <c r="I146" s="66">
        <v>0</v>
      </c>
      <c r="J146" s="66">
        <v>0</v>
      </c>
      <c r="K146" s="66">
        <v>0</v>
      </c>
      <c r="L146" s="66">
        <v>0</v>
      </c>
      <c r="M146" s="66">
        <v>0</v>
      </c>
      <c r="N146" s="66">
        <v>0</v>
      </c>
      <c r="O146" s="66">
        <v>0</v>
      </c>
      <c r="P146" s="66">
        <v>0</v>
      </c>
      <c r="Q146" s="67">
        <f t="shared" si="2"/>
        <v>0</v>
      </c>
    </row>
    <row r="147" spans="1:17" ht="25.5" customHeight="1">
      <c r="A147" s="103"/>
      <c r="B147" s="103" t="s">
        <v>117</v>
      </c>
      <c r="C147" s="65" t="s">
        <v>178</v>
      </c>
      <c r="D147" s="66">
        <v>0</v>
      </c>
      <c r="E147" s="66">
        <v>0</v>
      </c>
      <c r="F147" s="66">
        <v>0</v>
      </c>
      <c r="G147" s="66">
        <v>0</v>
      </c>
      <c r="H147" s="66">
        <v>0</v>
      </c>
      <c r="I147" s="66">
        <v>0</v>
      </c>
      <c r="J147" s="66">
        <v>0</v>
      </c>
      <c r="K147" s="66">
        <v>0</v>
      </c>
      <c r="L147" s="66">
        <v>0</v>
      </c>
      <c r="M147" s="66">
        <v>0</v>
      </c>
      <c r="N147" s="66">
        <v>0</v>
      </c>
      <c r="O147" s="66">
        <v>0</v>
      </c>
      <c r="P147" s="66">
        <v>0</v>
      </c>
      <c r="Q147" s="67">
        <f t="shared" si="2"/>
        <v>0</v>
      </c>
    </row>
    <row r="148" spans="1:17" ht="25.5" customHeight="1">
      <c r="A148" s="104"/>
      <c r="B148" s="104"/>
      <c r="C148" s="65" t="s">
        <v>179</v>
      </c>
      <c r="D148" s="66">
        <v>0</v>
      </c>
      <c r="E148" s="66">
        <v>0</v>
      </c>
      <c r="F148" s="66">
        <v>0</v>
      </c>
      <c r="G148" s="66">
        <v>0</v>
      </c>
      <c r="H148" s="66">
        <v>0</v>
      </c>
      <c r="I148" s="66">
        <v>0</v>
      </c>
      <c r="J148" s="66">
        <v>0</v>
      </c>
      <c r="K148" s="66">
        <v>0</v>
      </c>
      <c r="L148" s="66">
        <v>0</v>
      </c>
      <c r="M148" s="66">
        <v>0</v>
      </c>
      <c r="N148" s="66">
        <v>0</v>
      </c>
      <c r="O148" s="66">
        <v>0</v>
      </c>
      <c r="P148" s="66">
        <v>0</v>
      </c>
      <c r="Q148" s="67">
        <f t="shared" si="2"/>
        <v>0</v>
      </c>
    </row>
    <row r="149" spans="1:17" ht="25.5" customHeight="1">
      <c r="A149" s="103"/>
      <c r="B149" s="103" t="s">
        <v>180</v>
      </c>
      <c r="C149" s="65" t="s">
        <v>178</v>
      </c>
      <c r="D149" s="66">
        <v>0</v>
      </c>
      <c r="E149" s="66">
        <v>0</v>
      </c>
      <c r="F149" s="66">
        <v>0</v>
      </c>
      <c r="G149" s="66">
        <v>0</v>
      </c>
      <c r="H149" s="66">
        <v>0</v>
      </c>
      <c r="I149" s="66">
        <v>2</v>
      </c>
      <c r="J149" s="66">
        <v>2</v>
      </c>
      <c r="K149" s="66">
        <v>2</v>
      </c>
      <c r="L149" s="66">
        <v>1</v>
      </c>
      <c r="M149" s="66">
        <v>1</v>
      </c>
      <c r="N149" s="66">
        <v>0</v>
      </c>
      <c r="O149" s="66">
        <v>0</v>
      </c>
      <c r="P149" s="66">
        <v>1</v>
      </c>
      <c r="Q149" s="67">
        <f t="shared" si="2"/>
        <v>9</v>
      </c>
    </row>
    <row r="150" spans="1:17" ht="25.5" customHeight="1">
      <c r="A150" s="104"/>
      <c r="B150" s="104"/>
      <c r="C150" s="65" t="s">
        <v>179</v>
      </c>
      <c r="D150" s="66">
        <v>0</v>
      </c>
      <c r="E150" s="66">
        <v>0</v>
      </c>
      <c r="F150" s="66">
        <v>0</v>
      </c>
      <c r="G150" s="66">
        <v>0</v>
      </c>
      <c r="H150" s="66">
        <v>0</v>
      </c>
      <c r="I150" s="66">
        <v>2</v>
      </c>
      <c r="J150" s="66">
        <v>0</v>
      </c>
      <c r="K150" s="66">
        <v>0</v>
      </c>
      <c r="L150" s="66">
        <v>0</v>
      </c>
      <c r="M150" s="66">
        <v>0</v>
      </c>
      <c r="N150" s="66">
        <v>0</v>
      </c>
      <c r="O150" s="66">
        <v>0</v>
      </c>
      <c r="P150" s="66">
        <v>0</v>
      </c>
      <c r="Q150" s="67">
        <f t="shared" si="2"/>
        <v>2</v>
      </c>
    </row>
    <row r="151" spans="1:17" ht="25.5" customHeight="1">
      <c r="A151" s="103"/>
      <c r="B151" s="103" t="s">
        <v>181</v>
      </c>
      <c r="C151" s="65" t="s">
        <v>178</v>
      </c>
      <c r="D151" s="66">
        <v>47</v>
      </c>
      <c r="E151" s="66">
        <v>46</v>
      </c>
      <c r="F151" s="66">
        <v>38</v>
      </c>
      <c r="G151" s="66">
        <v>35</v>
      </c>
      <c r="H151" s="66">
        <v>34</v>
      </c>
      <c r="I151" s="66">
        <v>42</v>
      </c>
      <c r="J151" s="66">
        <v>59</v>
      </c>
      <c r="K151" s="66">
        <v>66</v>
      </c>
      <c r="L151" s="66">
        <v>52</v>
      </c>
      <c r="M151" s="66">
        <v>44</v>
      </c>
      <c r="N151" s="66">
        <v>33</v>
      </c>
      <c r="O151" s="66">
        <v>27</v>
      </c>
      <c r="P151" s="66">
        <v>37</v>
      </c>
      <c r="Q151" s="67">
        <f t="shared" si="2"/>
        <v>560</v>
      </c>
    </row>
    <row r="152" spans="1:17" ht="25.5" customHeight="1">
      <c r="A152" s="104"/>
      <c r="B152" s="104"/>
      <c r="C152" s="65" t="s">
        <v>179</v>
      </c>
      <c r="D152" s="66">
        <v>0</v>
      </c>
      <c r="E152" s="66">
        <v>4</v>
      </c>
      <c r="F152" s="66">
        <v>0</v>
      </c>
      <c r="G152" s="66">
        <v>0</v>
      </c>
      <c r="H152" s="66">
        <v>0</v>
      </c>
      <c r="I152" s="66">
        <v>3</v>
      </c>
      <c r="J152" s="66">
        <v>0</v>
      </c>
      <c r="K152" s="66">
        <v>0</v>
      </c>
      <c r="L152" s="66">
        <v>0</v>
      </c>
      <c r="M152" s="66">
        <v>1</v>
      </c>
      <c r="N152" s="66">
        <v>0</v>
      </c>
      <c r="O152" s="66">
        <v>0</v>
      </c>
      <c r="P152" s="66">
        <v>0</v>
      </c>
      <c r="Q152" s="67">
        <f t="shared" si="2"/>
        <v>8</v>
      </c>
    </row>
    <row r="153" spans="1:17" ht="25.5" customHeight="1">
      <c r="A153" s="103"/>
      <c r="B153" s="103" t="s">
        <v>120</v>
      </c>
      <c r="C153" s="65" t="s">
        <v>178</v>
      </c>
      <c r="D153" s="66">
        <v>5</v>
      </c>
      <c r="E153" s="66">
        <v>4</v>
      </c>
      <c r="F153" s="66">
        <v>4</v>
      </c>
      <c r="G153" s="66">
        <v>4</v>
      </c>
      <c r="H153" s="66">
        <v>4</v>
      </c>
      <c r="I153" s="66">
        <v>4</v>
      </c>
      <c r="J153" s="66">
        <v>4</v>
      </c>
      <c r="K153" s="66">
        <v>4</v>
      </c>
      <c r="L153" s="66">
        <v>4</v>
      </c>
      <c r="M153" s="66">
        <v>4</v>
      </c>
      <c r="N153" s="66">
        <v>4</v>
      </c>
      <c r="O153" s="66">
        <v>3</v>
      </c>
      <c r="P153" s="66">
        <v>0</v>
      </c>
      <c r="Q153" s="67">
        <f t="shared" si="2"/>
        <v>48</v>
      </c>
    </row>
    <row r="154" spans="1:17" ht="25.5" customHeight="1">
      <c r="A154" s="104"/>
      <c r="B154" s="104"/>
      <c r="C154" s="65" t="s">
        <v>179</v>
      </c>
      <c r="D154" s="66">
        <v>0</v>
      </c>
      <c r="E154" s="66">
        <v>0</v>
      </c>
      <c r="F154" s="66">
        <v>0</v>
      </c>
      <c r="G154" s="66">
        <v>0</v>
      </c>
      <c r="H154" s="66">
        <v>0</v>
      </c>
      <c r="I154" s="66">
        <v>0</v>
      </c>
      <c r="J154" s="66">
        <v>0</v>
      </c>
      <c r="K154" s="66">
        <v>0</v>
      </c>
      <c r="L154" s="66">
        <v>0</v>
      </c>
      <c r="M154" s="66">
        <v>0</v>
      </c>
      <c r="N154" s="66">
        <v>0</v>
      </c>
      <c r="O154" s="66">
        <v>0</v>
      </c>
      <c r="P154" s="66">
        <v>0</v>
      </c>
      <c r="Q154" s="67">
        <f t="shared" si="2"/>
        <v>0</v>
      </c>
    </row>
    <row r="155" spans="1:17" ht="25.5" customHeight="1">
      <c r="A155" s="103"/>
      <c r="B155" s="103" t="s">
        <v>121</v>
      </c>
      <c r="C155" s="65" t="s">
        <v>178</v>
      </c>
      <c r="D155" s="66">
        <v>7</v>
      </c>
      <c r="E155" s="66">
        <v>6</v>
      </c>
      <c r="F155" s="66">
        <v>4</v>
      </c>
      <c r="G155" s="66">
        <v>6</v>
      </c>
      <c r="H155" s="66">
        <v>5</v>
      </c>
      <c r="I155" s="66">
        <v>6</v>
      </c>
      <c r="J155" s="66">
        <v>2</v>
      </c>
      <c r="K155" s="66">
        <v>6</v>
      </c>
      <c r="L155" s="66">
        <v>6</v>
      </c>
      <c r="M155" s="66">
        <v>5</v>
      </c>
      <c r="N155" s="66">
        <v>4</v>
      </c>
      <c r="O155" s="66">
        <v>3</v>
      </c>
      <c r="P155" s="66">
        <v>3</v>
      </c>
      <c r="Q155" s="67">
        <f t="shared" si="2"/>
        <v>63</v>
      </c>
    </row>
    <row r="156" spans="1:17" ht="25.5" customHeight="1">
      <c r="A156" s="104"/>
      <c r="B156" s="104"/>
      <c r="C156" s="65" t="s">
        <v>179</v>
      </c>
      <c r="D156" s="66">
        <v>0</v>
      </c>
      <c r="E156" s="66">
        <v>0</v>
      </c>
      <c r="F156" s="66">
        <v>0</v>
      </c>
      <c r="G156" s="66">
        <v>0</v>
      </c>
      <c r="H156" s="66">
        <v>0</v>
      </c>
      <c r="I156" s="66">
        <v>0</v>
      </c>
      <c r="J156" s="66">
        <v>0</v>
      </c>
      <c r="K156" s="66">
        <v>0</v>
      </c>
      <c r="L156" s="66">
        <v>0</v>
      </c>
      <c r="M156" s="66">
        <v>0</v>
      </c>
      <c r="N156" s="66">
        <v>0</v>
      </c>
      <c r="O156" s="66">
        <v>0</v>
      </c>
      <c r="P156" s="66">
        <v>0</v>
      </c>
      <c r="Q156" s="67">
        <f t="shared" si="2"/>
        <v>0</v>
      </c>
    </row>
    <row r="157" spans="1:17" ht="25.5" customHeight="1">
      <c r="A157" s="103"/>
      <c r="B157" s="103" t="s">
        <v>122</v>
      </c>
      <c r="C157" s="65" t="s">
        <v>178</v>
      </c>
      <c r="D157" s="66">
        <v>0</v>
      </c>
      <c r="E157" s="66">
        <v>0</v>
      </c>
      <c r="F157" s="66">
        <v>0</v>
      </c>
      <c r="G157" s="66">
        <v>0</v>
      </c>
      <c r="H157" s="66">
        <v>0</v>
      </c>
      <c r="I157" s="66">
        <v>0</v>
      </c>
      <c r="J157" s="66">
        <v>0</v>
      </c>
      <c r="K157" s="66">
        <v>0</v>
      </c>
      <c r="L157" s="66">
        <v>0</v>
      </c>
      <c r="M157" s="66">
        <v>0</v>
      </c>
      <c r="N157" s="66">
        <v>0</v>
      </c>
      <c r="O157" s="66">
        <v>0</v>
      </c>
      <c r="P157" s="66">
        <v>0</v>
      </c>
      <c r="Q157" s="67">
        <f t="shared" si="2"/>
        <v>0</v>
      </c>
    </row>
    <row r="158" spans="1:17" ht="25.5" customHeight="1">
      <c r="A158" s="104"/>
      <c r="B158" s="104"/>
      <c r="C158" s="65" t="s">
        <v>179</v>
      </c>
      <c r="D158" s="66">
        <v>0</v>
      </c>
      <c r="E158" s="66">
        <v>0</v>
      </c>
      <c r="F158" s="66">
        <v>0</v>
      </c>
      <c r="G158" s="66">
        <v>0</v>
      </c>
      <c r="H158" s="66">
        <v>0</v>
      </c>
      <c r="I158" s="66">
        <v>0</v>
      </c>
      <c r="J158" s="66">
        <v>0</v>
      </c>
      <c r="K158" s="66">
        <v>0</v>
      </c>
      <c r="L158" s="66">
        <v>0</v>
      </c>
      <c r="M158" s="66">
        <v>0</v>
      </c>
      <c r="N158" s="66">
        <v>0</v>
      </c>
      <c r="O158" s="66">
        <v>0</v>
      </c>
      <c r="P158" s="66">
        <v>0</v>
      </c>
      <c r="Q158" s="67">
        <f t="shared" si="2"/>
        <v>0</v>
      </c>
    </row>
    <row r="159" spans="1:17" ht="25.5" customHeight="1">
      <c r="A159" s="103"/>
      <c r="B159" s="103" t="s">
        <v>123</v>
      </c>
      <c r="C159" s="65" t="s">
        <v>178</v>
      </c>
      <c r="D159" s="66">
        <v>1</v>
      </c>
      <c r="E159" s="66">
        <v>1</v>
      </c>
      <c r="F159" s="66">
        <v>0</v>
      </c>
      <c r="G159" s="66">
        <v>1</v>
      </c>
      <c r="H159" s="66">
        <v>1</v>
      </c>
      <c r="I159" s="66">
        <v>1</v>
      </c>
      <c r="J159" s="66">
        <v>0</v>
      </c>
      <c r="K159" s="66">
        <v>0</v>
      </c>
      <c r="L159" s="66">
        <v>1</v>
      </c>
      <c r="M159" s="66">
        <v>0</v>
      </c>
      <c r="N159" s="66">
        <v>1</v>
      </c>
      <c r="O159" s="66">
        <v>0</v>
      </c>
      <c r="P159" s="66">
        <v>0</v>
      </c>
      <c r="Q159" s="67">
        <f t="shared" si="2"/>
        <v>7</v>
      </c>
    </row>
    <row r="160" spans="1:17" ht="25.5" customHeight="1">
      <c r="A160" s="104"/>
      <c r="B160" s="104"/>
      <c r="C160" s="65" t="s">
        <v>179</v>
      </c>
      <c r="D160" s="66">
        <v>0</v>
      </c>
      <c r="E160" s="66">
        <v>0</v>
      </c>
      <c r="F160" s="66">
        <v>0</v>
      </c>
      <c r="G160" s="66">
        <v>0</v>
      </c>
      <c r="H160" s="66">
        <v>0</v>
      </c>
      <c r="I160" s="66">
        <v>0</v>
      </c>
      <c r="J160" s="66">
        <v>0</v>
      </c>
      <c r="K160" s="66">
        <v>0</v>
      </c>
      <c r="L160" s="66">
        <v>0</v>
      </c>
      <c r="M160" s="66">
        <v>0</v>
      </c>
      <c r="N160" s="66">
        <v>0</v>
      </c>
      <c r="O160" s="66">
        <v>0</v>
      </c>
      <c r="P160" s="66">
        <v>0</v>
      </c>
      <c r="Q160" s="67">
        <f t="shared" si="2"/>
        <v>0</v>
      </c>
    </row>
    <row r="161" spans="1:17" ht="25.5" customHeight="1">
      <c r="A161" s="103"/>
      <c r="B161" s="103" t="s">
        <v>124</v>
      </c>
      <c r="C161" s="65" t="s">
        <v>178</v>
      </c>
      <c r="D161" s="66">
        <v>0</v>
      </c>
      <c r="E161" s="66">
        <v>0</v>
      </c>
      <c r="F161" s="66">
        <v>0</v>
      </c>
      <c r="G161" s="66">
        <v>0</v>
      </c>
      <c r="H161" s="66">
        <v>0</v>
      </c>
      <c r="I161" s="66">
        <v>0</v>
      </c>
      <c r="J161" s="66">
        <v>0</v>
      </c>
      <c r="K161" s="66">
        <v>0</v>
      </c>
      <c r="L161" s="66">
        <v>0</v>
      </c>
      <c r="M161" s="66">
        <v>0</v>
      </c>
      <c r="N161" s="66">
        <v>0</v>
      </c>
      <c r="O161" s="66">
        <v>0</v>
      </c>
      <c r="P161" s="66">
        <v>0</v>
      </c>
      <c r="Q161" s="67">
        <f t="shared" si="2"/>
        <v>0</v>
      </c>
    </row>
    <row r="162" spans="1:17" ht="25.5" customHeight="1">
      <c r="A162" s="104"/>
      <c r="B162" s="104"/>
      <c r="C162" s="65" t="s">
        <v>179</v>
      </c>
      <c r="D162" s="66">
        <v>0</v>
      </c>
      <c r="E162" s="66">
        <v>0</v>
      </c>
      <c r="F162" s="66">
        <v>0</v>
      </c>
      <c r="G162" s="66">
        <v>0</v>
      </c>
      <c r="H162" s="66">
        <v>0</v>
      </c>
      <c r="I162" s="66">
        <v>0</v>
      </c>
      <c r="J162" s="66">
        <v>0</v>
      </c>
      <c r="K162" s="66">
        <v>0</v>
      </c>
      <c r="L162" s="66">
        <v>0</v>
      </c>
      <c r="M162" s="66">
        <v>0</v>
      </c>
      <c r="N162" s="66">
        <v>0</v>
      </c>
      <c r="O162" s="66">
        <v>0</v>
      </c>
      <c r="P162" s="66">
        <v>0</v>
      </c>
      <c r="Q162" s="67">
        <f t="shared" si="2"/>
        <v>0</v>
      </c>
    </row>
    <row r="163" spans="1:17" ht="25.5" customHeight="1">
      <c r="A163" s="103"/>
      <c r="B163" s="103" t="s">
        <v>125</v>
      </c>
      <c r="C163" s="65" t="s">
        <v>178</v>
      </c>
      <c r="D163" s="66">
        <v>0</v>
      </c>
      <c r="E163" s="66">
        <v>0</v>
      </c>
      <c r="F163" s="66">
        <v>0</v>
      </c>
      <c r="G163" s="66">
        <v>0</v>
      </c>
      <c r="H163" s="66">
        <v>0</v>
      </c>
      <c r="I163" s="66">
        <v>0</v>
      </c>
      <c r="J163" s="66">
        <v>0</v>
      </c>
      <c r="K163" s="66">
        <v>0</v>
      </c>
      <c r="L163" s="66">
        <v>0</v>
      </c>
      <c r="M163" s="66">
        <v>0</v>
      </c>
      <c r="N163" s="66">
        <v>0</v>
      </c>
      <c r="O163" s="66">
        <v>0</v>
      </c>
      <c r="P163" s="66">
        <v>0</v>
      </c>
      <c r="Q163" s="67">
        <f t="shared" si="2"/>
        <v>0</v>
      </c>
    </row>
    <row r="164" spans="1:17" ht="25.5" customHeight="1">
      <c r="A164" s="104"/>
      <c r="B164" s="104"/>
      <c r="C164" s="65" t="s">
        <v>179</v>
      </c>
      <c r="D164" s="66">
        <v>0</v>
      </c>
      <c r="E164" s="66">
        <v>0</v>
      </c>
      <c r="F164" s="66">
        <v>0</v>
      </c>
      <c r="G164" s="66">
        <v>0</v>
      </c>
      <c r="H164" s="66">
        <v>0</v>
      </c>
      <c r="I164" s="66">
        <v>0</v>
      </c>
      <c r="J164" s="66">
        <v>0</v>
      </c>
      <c r="K164" s="66">
        <v>0</v>
      </c>
      <c r="L164" s="66">
        <v>0</v>
      </c>
      <c r="M164" s="66">
        <v>0</v>
      </c>
      <c r="N164" s="66">
        <v>0</v>
      </c>
      <c r="O164" s="66">
        <v>0</v>
      </c>
      <c r="P164" s="66">
        <v>0</v>
      </c>
      <c r="Q164" s="67">
        <f t="shared" si="2"/>
        <v>0</v>
      </c>
    </row>
    <row r="165" spans="1:17" ht="25.5" customHeight="1">
      <c r="A165" s="103"/>
      <c r="B165" s="103" t="s">
        <v>126</v>
      </c>
      <c r="C165" s="65" t="s">
        <v>178</v>
      </c>
      <c r="D165" s="66">
        <v>0</v>
      </c>
      <c r="E165" s="66">
        <v>0</v>
      </c>
      <c r="F165" s="66">
        <v>0</v>
      </c>
      <c r="G165" s="66">
        <v>0</v>
      </c>
      <c r="H165" s="66">
        <v>0</v>
      </c>
      <c r="I165" s="66">
        <v>0</v>
      </c>
      <c r="J165" s="66">
        <v>0</v>
      </c>
      <c r="K165" s="66">
        <v>0</v>
      </c>
      <c r="L165" s="66">
        <v>0</v>
      </c>
      <c r="M165" s="66">
        <v>0</v>
      </c>
      <c r="N165" s="66">
        <v>0</v>
      </c>
      <c r="O165" s="66">
        <v>0</v>
      </c>
      <c r="P165" s="66">
        <v>0</v>
      </c>
      <c r="Q165" s="67">
        <f t="shared" si="2"/>
        <v>0</v>
      </c>
    </row>
    <row r="166" spans="1:17" ht="25.5" customHeight="1">
      <c r="A166" s="104"/>
      <c r="B166" s="104"/>
      <c r="C166" s="65" t="s">
        <v>179</v>
      </c>
      <c r="D166" s="66">
        <v>0</v>
      </c>
      <c r="E166" s="66">
        <v>0</v>
      </c>
      <c r="F166" s="66">
        <v>0</v>
      </c>
      <c r="G166" s="66">
        <v>0</v>
      </c>
      <c r="H166" s="66">
        <v>0</v>
      </c>
      <c r="I166" s="66">
        <v>0</v>
      </c>
      <c r="J166" s="66">
        <v>0</v>
      </c>
      <c r="K166" s="66">
        <v>0</v>
      </c>
      <c r="L166" s="66">
        <v>0</v>
      </c>
      <c r="M166" s="66">
        <v>0</v>
      </c>
      <c r="N166" s="66">
        <v>0</v>
      </c>
      <c r="O166" s="66">
        <v>0</v>
      </c>
      <c r="P166" s="66">
        <v>0</v>
      </c>
      <c r="Q166" s="67">
        <f t="shared" si="2"/>
        <v>0</v>
      </c>
    </row>
    <row r="167" spans="1:17" ht="25.5" customHeight="1">
      <c r="A167" s="103"/>
      <c r="B167" s="103" t="s">
        <v>127</v>
      </c>
      <c r="C167" s="65" t="s">
        <v>178</v>
      </c>
      <c r="D167" s="66">
        <v>0</v>
      </c>
      <c r="E167" s="66">
        <v>0</v>
      </c>
      <c r="F167" s="66">
        <v>0</v>
      </c>
      <c r="G167" s="66">
        <v>0</v>
      </c>
      <c r="H167" s="66">
        <v>0</v>
      </c>
      <c r="I167" s="66">
        <v>0</v>
      </c>
      <c r="J167" s="66">
        <v>0</v>
      </c>
      <c r="K167" s="66">
        <v>0</v>
      </c>
      <c r="L167" s="66">
        <v>0</v>
      </c>
      <c r="M167" s="66">
        <v>0</v>
      </c>
      <c r="N167" s="66">
        <v>0</v>
      </c>
      <c r="O167" s="66">
        <v>0</v>
      </c>
      <c r="P167" s="66">
        <v>0</v>
      </c>
      <c r="Q167" s="67">
        <f t="shared" si="2"/>
        <v>0</v>
      </c>
    </row>
    <row r="168" spans="1:17" ht="25.5" customHeight="1">
      <c r="A168" s="104"/>
      <c r="B168" s="104"/>
      <c r="C168" s="65" t="s">
        <v>179</v>
      </c>
      <c r="D168" s="66">
        <v>0</v>
      </c>
      <c r="E168" s="66">
        <v>0</v>
      </c>
      <c r="F168" s="66">
        <v>0</v>
      </c>
      <c r="G168" s="66">
        <v>0</v>
      </c>
      <c r="H168" s="66">
        <v>0</v>
      </c>
      <c r="I168" s="66">
        <v>0</v>
      </c>
      <c r="J168" s="66">
        <v>0</v>
      </c>
      <c r="K168" s="66">
        <v>0</v>
      </c>
      <c r="L168" s="66">
        <v>0</v>
      </c>
      <c r="M168" s="66">
        <v>0</v>
      </c>
      <c r="N168" s="66">
        <v>0</v>
      </c>
      <c r="O168" s="66">
        <v>0</v>
      </c>
      <c r="P168" s="66">
        <v>0</v>
      </c>
      <c r="Q168" s="67">
        <f t="shared" si="2"/>
        <v>0</v>
      </c>
    </row>
    <row r="169" spans="1:17" ht="25.5" customHeight="1">
      <c r="A169" s="103"/>
      <c r="B169" s="103" t="s">
        <v>128</v>
      </c>
      <c r="C169" s="65" t="s">
        <v>178</v>
      </c>
      <c r="D169" s="66">
        <v>2</v>
      </c>
      <c r="E169" s="66">
        <v>2</v>
      </c>
      <c r="F169" s="66">
        <v>1</v>
      </c>
      <c r="G169" s="66">
        <v>2</v>
      </c>
      <c r="H169" s="66">
        <v>2</v>
      </c>
      <c r="I169" s="66">
        <v>2</v>
      </c>
      <c r="J169" s="66">
        <v>2</v>
      </c>
      <c r="K169" s="66">
        <v>2</v>
      </c>
      <c r="L169" s="66">
        <v>2</v>
      </c>
      <c r="M169" s="66">
        <v>2</v>
      </c>
      <c r="N169" s="66">
        <v>1</v>
      </c>
      <c r="O169" s="66">
        <v>2</v>
      </c>
      <c r="P169" s="66">
        <v>1</v>
      </c>
      <c r="Q169" s="67">
        <f t="shared" si="2"/>
        <v>23</v>
      </c>
    </row>
    <row r="170" spans="1:17" ht="25.5" customHeight="1">
      <c r="A170" s="104"/>
      <c r="B170" s="104"/>
      <c r="C170" s="65" t="s">
        <v>179</v>
      </c>
      <c r="D170" s="66">
        <v>0</v>
      </c>
      <c r="E170" s="66">
        <v>0</v>
      </c>
      <c r="F170" s="66">
        <v>0</v>
      </c>
      <c r="G170" s="66">
        <v>0</v>
      </c>
      <c r="H170" s="66">
        <v>0</v>
      </c>
      <c r="I170" s="66">
        <v>0</v>
      </c>
      <c r="J170" s="66">
        <v>0</v>
      </c>
      <c r="K170" s="66">
        <v>0</v>
      </c>
      <c r="L170" s="66">
        <v>0</v>
      </c>
      <c r="M170" s="66">
        <v>0</v>
      </c>
      <c r="N170" s="66">
        <v>0</v>
      </c>
      <c r="O170" s="66">
        <v>0</v>
      </c>
      <c r="P170" s="66">
        <v>0</v>
      </c>
      <c r="Q170" s="67">
        <f t="shared" si="2"/>
        <v>0</v>
      </c>
    </row>
    <row r="171" spans="1:17" ht="25.5" customHeight="1">
      <c r="A171" s="103"/>
      <c r="B171" s="103" t="s">
        <v>129</v>
      </c>
      <c r="C171" s="65" t="s">
        <v>178</v>
      </c>
      <c r="D171" s="66">
        <v>0</v>
      </c>
      <c r="E171" s="66">
        <v>0</v>
      </c>
      <c r="F171" s="66">
        <v>0</v>
      </c>
      <c r="G171" s="66">
        <v>0</v>
      </c>
      <c r="H171" s="66">
        <v>0</v>
      </c>
      <c r="I171" s="66">
        <v>0</v>
      </c>
      <c r="J171" s="66">
        <v>0</v>
      </c>
      <c r="K171" s="66">
        <v>0</v>
      </c>
      <c r="L171" s="66">
        <v>0</v>
      </c>
      <c r="M171" s="66">
        <v>0</v>
      </c>
      <c r="N171" s="66">
        <v>0</v>
      </c>
      <c r="O171" s="66">
        <v>0</v>
      </c>
      <c r="P171" s="66">
        <v>0</v>
      </c>
      <c r="Q171" s="67">
        <f t="shared" si="2"/>
        <v>0</v>
      </c>
    </row>
    <row r="172" spans="1:17" ht="25.5" customHeight="1">
      <c r="A172" s="104"/>
      <c r="B172" s="104"/>
      <c r="C172" s="65" t="s">
        <v>179</v>
      </c>
      <c r="D172" s="66">
        <v>0</v>
      </c>
      <c r="E172" s="66">
        <v>0</v>
      </c>
      <c r="F172" s="66">
        <v>0</v>
      </c>
      <c r="G172" s="66">
        <v>0</v>
      </c>
      <c r="H172" s="66">
        <v>0</v>
      </c>
      <c r="I172" s="66">
        <v>0</v>
      </c>
      <c r="J172" s="66">
        <v>0</v>
      </c>
      <c r="K172" s="66">
        <v>0</v>
      </c>
      <c r="L172" s="66">
        <v>0</v>
      </c>
      <c r="M172" s="66">
        <v>0</v>
      </c>
      <c r="N172" s="66">
        <v>0</v>
      </c>
      <c r="O172" s="66">
        <v>0</v>
      </c>
      <c r="P172" s="66">
        <v>0</v>
      </c>
      <c r="Q172" s="67">
        <f t="shared" si="2"/>
        <v>0</v>
      </c>
    </row>
    <row r="173" spans="1:17" ht="25.5" customHeight="1">
      <c r="A173" s="103"/>
      <c r="B173" s="103" t="s">
        <v>130</v>
      </c>
      <c r="C173" s="65" t="s">
        <v>178</v>
      </c>
      <c r="D173" s="66">
        <v>0</v>
      </c>
      <c r="E173" s="66">
        <v>0</v>
      </c>
      <c r="F173" s="66">
        <v>0</v>
      </c>
      <c r="G173" s="66">
        <v>0</v>
      </c>
      <c r="H173" s="66">
        <v>0</v>
      </c>
      <c r="I173" s="66">
        <v>0</v>
      </c>
      <c r="J173" s="66">
        <v>0</v>
      </c>
      <c r="K173" s="66">
        <v>0</v>
      </c>
      <c r="L173" s="66">
        <v>0</v>
      </c>
      <c r="M173" s="66">
        <v>0</v>
      </c>
      <c r="N173" s="66">
        <v>0</v>
      </c>
      <c r="O173" s="66">
        <v>0</v>
      </c>
      <c r="P173" s="66">
        <v>0</v>
      </c>
      <c r="Q173" s="67">
        <f t="shared" si="2"/>
        <v>0</v>
      </c>
    </row>
    <row r="174" spans="1:17" ht="25.5" customHeight="1">
      <c r="A174" s="104"/>
      <c r="B174" s="104"/>
      <c r="C174" s="65" t="s">
        <v>179</v>
      </c>
      <c r="D174" s="66">
        <v>0</v>
      </c>
      <c r="E174" s="66">
        <v>0</v>
      </c>
      <c r="F174" s="66">
        <v>0</v>
      </c>
      <c r="G174" s="66">
        <v>0</v>
      </c>
      <c r="H174" s="66">
        <v>0</v>
      </c>
      <c r="I174" s="66">
        <v>0</v>
      </c>
      <c r="J174" s="66">
        <v>0</v>
      </c>
      <c r="K174" s="66">
        <v>0</v>
      </c>
      <c r="L174" s="66">
        <v>0</v>
      </c>
      <c r="M174" s="66">
        <v>0</v>
      </c>
      <c r="N174" s="66">
        <v>0</v>
      </c>
      <c r="O174" s="66">
        <v>0</v>
      </c>
      <c r="P174" s="66">
        <v>0</v>
      </c>
      <c r="Q174" s="67">
        <f t="shared" si="2"/>
        <v>0</v>
      </c>
    </row>
    <row r="175" spans="1:17" ht="25.5" customHeight="1">
      <c r="A175" s="103"/>
      <c r="B175" s="103" t="s">
        <v>131</v>
      </c>
      <c r="C175" s="65" t="s">
        <v>178</v>
      </c>
      <c r="D175" s="66">
        <v>0</v>
      </c>
      <c r="E175" s="66">
        <v>0</v>
      </c>
      <c r="F175" s="66">
        <v>0</v>
      </c>
      <c r="G175" s="66">
        <v>0</v>
      </c>
      <c r="H175" s="66">
        <v>0</v>
      </c>
      <c r="I175" s="66">
        <v>0</v>
      </c>
      <c r="J175" s="66">
        <v>0</v>
      </c>
      <c r="K175" s="66">
        <v>0</v>
      </c>
      <c r="L175" s="66">
        <v>0</v>
      </c>
      <c r="M175" s="66">
        <v>0</v>
      </c>
      <c r="N175" s="66">
        <v>0</v>
      </c>
      <c r="O175" s="66">
        <v>0</v>
      </c>
      <c r="P175" s="66">
        <v>0</v>
      </c>
      <c r="Q175" s="67">
        <f t="shared" si="2"/>
        <v>0</v>
      </c>
    </row>
    <row r="176" spans="1:17" ht="25.5" customHeight="1">
      <c r="A176" s="104"/>
      <c r="B176" s="104"/>
      <c r="C176" s="65" t="s">
        <v>179</v>
      </c>
      <c r="D176" s="66">
        <v>0</v>
      </c>
      <c r="E176" s="66">
        <v>0</v>
      </c>
      <c r="F176" s="66">
        <v>0</v>
      </c>
      <c r="G176" s="66">
        <v>0</v>
      </c>
      <c r="H176" s="66">
        <v>0</v>
      </c>
      <c r="I176" s="66">
        <v>0</v>
      </c>
      <c r="J176" s="66">
        <v>0</v>
      </c>
      <c r="K176" s="66">
        <v>0</v>
      </c>
      <c r="L176" s="66">
        <v>0</v>
      </c>
      <c r="M176" s="66">
        <v>0</v>
      </c>
      <c r="N176" s="66">
        <v>0</v>
      </c>
      <c r="O176" s="66">
        <v>0</v>
      </c>
      <c r="P176" s="66">
        <v>0</v>
      </c>
      <c r="Q176" s="67">
        <f t="shared" si="2"/>
        <v>0</v>
      </c>
    </row>
    <row r="177" spans="1:17" ht="25.5" customHeight="1">
      <c r="A177" s="103"/>
      <c r="B177" s="103" t="s">
        <v>132</v>
      </c>
      <c r="C177" s="65" t="s">
        <v>178</v>
      </c>
      <c r="D177" s="66">
        <v>0</v>
      </c>
      <c r="E177" s="66">
        <v>0</v>
      </c>
      <c r="F177" s="66">
        <v>0</v>
      </c>
      <c r="G177" s="66">
        <v>0</v>
      </c>
      <c r="H177" s="66">
        <v>0</v>
      </c>
      <c r="I177" s="66">
        <v>0</v>
      </c>
      <c r="J177" s="66">
        <v>0</v>
      </c>
      <c r="K177" s="66">
        <v>0</v>
      </c>
      <c r="L177" s="66">
        <v>0</v>
      </c>
      <c r="M177" s="66">
        <v>0</v>
      </c>
      <c r="N177" s="66">
        <v>0</v>
      </c>
      <c r="O177" s="66">
        <v>0</v>
      </c>
      <c r="P177" s="66">
        <v>0</v>
      </c>
      <c r="Q177" s="67">
        <f t="shared" si="2"/>
        <v>0</v>
      </c>
    </row>
    <row r="178" spans="1:17" ht="25.5" customHeight="1">
      <c r="A178" s="104"/>
      <c r="B178" s="104"/>
      <c r="C178" s="65" t="s">
        <v>179</v>
      </c>
      <c r="D178" s="66">
        <v>0</v>
      </c>
      <c r="E178" s="66">
        <v>0</v>
      </c>
      <c r="F178" s="66">
        <v>0</v>
      </c>
      <c r="G178" s="66">
        <v>0</v>
      </c>
      <c r="H178" s="66">
        <v>0</v>
      </c>
      <c r="I178" s="66">
        <v>0</v>
      </c>
      <c r="J178" s="66">
        <v>0</v>
      </c>
      <c r="K178" s="66">
        <v>0</v>
      </c>
      <c r="L178" s="66">
        <v>0</v>
      </c>
      <c r="M178" s="66">
        <v>0</v>
      </c>
      <c r="N178" s="66">
        <v>0</v>
      </c>
      <c r="O178" s="66">
        <v>0</v>
      </c>
      <c r="P178" s="66">
        <v>0</v>
      </c>
      <c r="Q178" s="67">
        <f t="shared" si="2"/>
        <v>0</v>
      </c>
    </row>
    <row r="179" spans="1:17" ht="25.5" customHeight="1">
      <c r="A179" s="103"/>
      <c r="B179" s="103" t="s">
        <v>133</v>
      </c>
      <c r="C179" s="65" t="s">
        <v>178</v>
      </c>
      <c r="D179" s="66">
        <v>0</v>
      </c>
      <c r="E179" s="66">
        <v>0</v>
      </c>
      <c r="F179" s="66">
        <v>0</v>
      </c>
      <c r="G179" s="66">
        <v>0</v>
      </c>
      <c r="H179" s="66">
        <v>0</v>
      </c>
      <c r="I179" s="66">
        <v>0</v>
      </c>
      <c r="J179" s="66">
        <v>0</v>
      </c>
      <c r="K179" s="66">
        <v>0</v>
      </c>
      <c r="L179" s="66">
        <v>0</v>
      </c>
      <c r="M179" s="66">
        <v>0</v>
      </c>
      <c r="N179" s="66">
        <v>0</v>
      </c>
      <c r="O179" s="66">
        <v>0</v>
      </c>
      <c r="P179" s="66">
        <v>0</v>
      </c>
      <c r="Q179" s="67">
        <f t="shared" si="2"/>
        <v>0</v>
      </c>
    </row>
    <row r="180" spans="1:17" ht="25.5" customHeight="1">
      <c r="A180" s="104"/>
      <c r="B180" s="104"/>
      <c r="C180" s="65" t="s">
        <v>179</v>
      </c>
      <c r="D180" s="66">
        <v>0</v>
      </c>
      <c r="E180" s="66">
        <v>0</v>
      </c>
      <c r="F180" s="66">
        <v>0</v>
      </c>
      <c r="G180" s="66">
        <v>0</v>
      </c>
      <c r="H180" s="66">
        <v>0</v>
      </c>
      <c r="I180" s="66">
        <v>0</v>
      </c>
      <c r="J180" s="66">
        <v>0</v>
      </c>
      <c r="K180" s="66">
        <v>0</v>
      </c>
      <c r="L180" s="66">
        <v>0</v>
      </c>
      <c r="M180" s="66">
        <v>0</v>
      </c>
      <c r="N180" s="66">
        <v>0</v>
      </c>
      <c r="O180" s="66">
        <v>0</v>
      </c>
      <c r="P180" s="66">
        <v>0</v>
      </c>
      <c r="Q180" s="67">
        <f t="shared" si="2"/>
        <v>0</v>
      </c>
    </row>
    <row r="181" spans="1:17" ht="25.5" customHeight="1">
      <c r="A181" s="103"/>
      <c r="B181" s="103" t="s">
        <v>134</v>
      </c>
      <c r="C181" s="65" t="s">
        <v>178</v>
      </c>
      <c r="D181" s="66">
        <v>0</v>
      </c>
      <c r="E181" s="66">
        <v>0</v>
      </c>
      <c r="F181" s="66">
        <v>0</v>
      </c>
      <c r="G181" s="66">
        <v>0</v>
      </c>
      <c r="H181" s="66">
        <v>0</v>
      </c>
      <c r="I181" s="66">
        <v>0</v>
      </c>
      <c r="J181" s="66">
        <v>0</v>
      </c>
      <c r="K181" s="66">
        <v>0</v>
      </c>
      <c r="L181" s="66">
        <v>0</v>
      </c>
      <c r="M181" s="66">
        <v>0</v>
      </c>
      <c r="N181" s="66">
        <v>0</v>
      </c>
      <c r="O181" s="66">
        <v>0</v>
      </c>
      <c r="P181" s="66">
        <v>0</v>
      </c>
      <c r="Q181" s="67">
        <f t="shared" si="2"/>
        <v>0</v>
      </c>
    </row>
    <row r="182" spans="1:17" ht="25.5" customHeight="1">
      <c r="A182" s="104"/>
      <c r="B182" s="104"/>
      <c r="C182" s="65" t="s">
        <v>179</v>
      </c>
      <c r="D182" s="66">
        <v>0</v>
      </c>
      <c r="E182" s="66">
        <v>0</v>
      </c>
      <c r="F182" s="66">
        <v>0</v>
      </c>
      <c r="G182" s="66">
        <v>0</v>
      </c>
      <c r="H182" s="66">
        <v>0</v>
      </c>
      <c r="I182" s="66">
        <v>0</v>
      </c>
      <c r="J182" s="66">
        <v>0</v>
      </c>
      <c r="K182" s="66">
        <v>0</v>
      </c>
      <c r="L182" s="66">
        <v>0</v>
      </c>
      <c r="M182" s="66">
        <v>0</v>
      </c>
      <c r="N182" s="66">
        <v>0</v>
      </c>
      <c r="O182" s="66">
        <v>0</v>
      </c>
      <c r="P182" s="66">
        <v>0</v>
      </c>
      <c r="Q182" s="67">
        <f t="shared" si="2"/>
        <v>0</v>
      </c>
    </row>
    <row r="183" spans="1:17" ht="25.5" customHeight="1">
      <c r="A183" s="103"/>
      <c r="B183" s="103" t="s">
        <v>135</v>
      </c>
      <c r="C183" s="65" t="s">
        <v>178</v>
      </c>
      <c r="D183" s="66">
        <v>0</v>
      </c>
      <c r="E183" s="66">
        <v>0</v>
      </c>
      <c r="F183" s="66">
        <v>0</v>
      </c>
      <c r="G183" s="66">
        <v>0</v>
      </c>
      <c r="H183" s="66">
        <v>0</v>
      </c>
      <c r="I183" s="66">
        <v>0</v>
      </c>
      <c r="J183" s="66">
        <v>0</v>
      </c>
      <c r="K183" s="66">
        <v>0</v>
      </c>
      <c r="L183" s="66">
        <v>0</v>
      </c>
      <c r="M183" s="66">
        <v>0</v>
      </c>
      <c r="N183" s="66">
        <v>0</v>
      </c>
      <c r="O183" s="66">
        <v>0</v>
      </c>
      <c r="P183" s="66">
        <v>0</v>
      </c>
      <c r="Q183" s="67">
        <f t="shared" si="2"/>
        <v>0</v>
      </c>
    </row>
    <row r="184" spans="1:17" ht="25.5" customHeight="1">
      <c r="A184" s="104"/>
      <c r="B184" s="104"/>
      <c r="C184" s="65" t="s">
        <v>179</v>
      </c>
      <c r="D184" s="66">
        <v>0</v>
      </c>
      <c r="E184" s="66">
        <v>0</v>
      </c>
      <c r="F184" s="66">
        <v>0</v>
      </c>
      <c r="G184" s="66">
        <v>0</v>
      </c>
      <c r="H184" s="66">
        <v>0</v>
      </c>
      <c r="I184" s="66">
        <v>0</v>
      </c>
      <c r="J184" s="66">
        <v>0</v>
      </c>
      <c r="K184" s="66">
        <v>0</v>
      </c>
      <c r="L184" s="66">
        <v>0</v>
      </c>
      <c r="M184" s="66">
        <v>0</v>
      </c>
      <c r="N184" s="66">
        <v>0</v>
      </c>
      <c r="O184" s="66">
        <v>0</v>
      </c>
      <c r="P184" s="66">
        <v>0</v>
      </c>
      <c r="Q184" s="67">
        <f t="shared" si="2"/>
        <v>0</v>
      </c>
    </row>
    <row r="185" spans="1:17" ht="25.5" customHeight="1">
      <c r="A185" s="103"/>
      <c r="B185" s="103" t="s">
        <v>136</v>
      </c>
      <c r="C185" s="65" t="s">
        <v>178</v>
      </c>
      <c r="D185" s="66">
        <v>0</v>
      </c>
      <c r="E185" s="66">
        <v>0</v>
      </c>
      <c r="F185" s="66">
        <v>0</v>
      </c>
      <c r="G185" s="66">
        <v>0</v>
      </c>
      <c r="H185" s="66">
        <v>0</v>
      </c>
      <c r="I185" s="66">
        <v>0</v>
      </c>
      <c r="J185" s="66">
        <v>0</v>
      </c>
      <c r="K185" s="66">
        <v>0</v>
      </c>
      <c r="L185" s="66">
        <v>0</v>
      </c>
      <c r="M185" s="66">
        <v>0</v>
      </c>
      <c r="N185" s="66">
        <v>0</v>
      </c>
      <c r="O185" s="66">
        <v>0</v>
      </c>
      <c r="P185" s="66">
        <v>0</v>
      </c>
      <c r="Q185" s="67">
        <f t="shared" si="2"/>
        <v>0</v>
      </c>
    </row>
    <row r="186" spans="1:17" ht="25.5" customHeight="1">
      <c r="A186" s="104"/>
      <c r="B186" s="104"/>
      <c r="C186" s="65" t="s">
        <v>179</v>
      </c>
      <c r="D186" s="66">
        <v>0</v>
      </c>
      <c r="E186" s="66">
        <v>0</v>
      </c>
      <c r="F186" s="66">
        <v>0</v>
      </c>
      <c r="G186" s="66">
        <v>0</v>
      </c>
      <c r="H186" s="66">
        <v>0</v>
      </c>
      <c r="I186" s="66">
        <v>0</v>
      </c>
      <c r="J186" s="66">
        <v>0</v>
      </c>
      <c r="K186" s="66">
        <v>0</v>
      </c>
      <c r="L186" s="66">
        <v>0</v>
      </c>
      <c r="M186" s="66">
        <v>0</v>
      </c>
      <c r="N186" s="66">
        <v>0</v>
      </c>
      <c r="O186" s="66">
        <v>0</v>
      </c>
      <c r="P186" s="66">
        <v>0</v>
      </c>
      <c r="Q186" s="67">
        <f t="shared" si="2"/>
        <v>0</v>
      </c>
    </row>
    <row r="187" spans="1:17" ht="25.5" customHeight="1">
      <c r="A187" s="103"/>
      <c r="B187" s="103" t="s">
        <v>137</v>
      </c>
      <c r="C187" s="65" t="s">
        <v>178</v>
      </c>
      <c r="D187" s="66">
        <v>0</v>
      </c>
      <c r="E187" s="66">
        <v>0</v>
      </c>
      <c r="F187" s="66">
        <v>0</v>
      </c>
      <c r="G187" s="66">
        <v>0</v>
      </c>
      <c r="H187" s="66">
        <v>0</v>
      </c>
      <c r="I187" s="66">
        <v>0</v>
      </c>
      <c r="J187" s="66">
        <v>0</v>
      </c>
      <c r="K187" s="66">
        <v>0</v>
      </c>
      <c r="L187" s="66">
        <v>0</v>
      </c>
      <c r="M187" s="66">
        <v>0</v>
      </c>
      <c r="N187" s="66">
        <v>0</v>
      </c>
      <c r="O187" s="66">
        <v>0</v>
      </c>
      <c r="P187" s="66">
        <v>0</v>
      </c>
      <c r="Q187" s="67">
        <f t="shared" si="2"/>
        <v>0</v>
      </c>
    </row>
    <row r="188" spans="1:17" ht="25.5" customHeight="1">
      <c r="A188" s="104"/>
      <c r="B188" s="104"/>
      <c r="C188" s="65" t="s">
        <v>179</v>
      </c>
      <c r="D188" s="66">
        <v>0</v>
      </c>
      <c r="E188" s="66">
        <v>0</v>
      </c>
      <c r="F188" s="66">
        <v>0</v>
      </c>
      <c r="G188" s="66">
        <v>0</v>
      </c>
      <c r="H188" s="66">
        <v>0</v>
      </c>
      <c r="I188" s="66">
        <v>0</v>
      </c>
      <c r="J188" s="66">
        <v>0</v>
      </c>
      <c r="K188" s="66">
        <v>0</v>
      </c>
      <c r="L188" s="66">
        <v>0</v>
      </c>
      <c r="M188" s="66">
        <v>0</v>
      </c>
      <c r="N188" s="66">
        <v>0</v>
      </c>
      <c r="O188" s="66">
        <v>0</v>
      </c>
      <c r="P188" s="66">
        <v>0</v>
      </c>
      <c r="Q188" s="67">
        <f t="shared" si="2"/>
        <v>0</v>
      </c>
    </row>
    <row r="189" spans="1:17" ht="25.5" customHeight="1">
      <c r="A189" s="103"/>
      <c r="B189" s="103" t="s">
        <v>138</v>
      </c>
      <c r="C189" s="65" t="s">
        <v>178</v>
      </c>
      <c r="D189" s="66">
        <v>0</v>
      </c>
      <c r="E189" s="66">
        <v>0</v>
      </c>
      <c r="F189" s="66">
        <v>0</v>
      </c>
      <c r="G189" s="66">
        <v>0</v>
      </c>
      <c r="H189" s="66">
        <v>0</v>
      </c>
      <c r="I189" s="66">
        <v>0</v>
      </c>
      <c r="J189" s="66">
        <v>0</v>
      </c>
      <c r="K189" s="66">
        <v>0</v>
      </c>
      <c r="L189" s="66">
        <v>0</v>
      </c>
      <c r="M189" s="66">
        <v>0</v>
      </c>
      <c r="N189" s="66">
        <v>0</v>
      </c>
      <c r="O189" s="66">
        <v>0</v>
      </c>
      <c r="P189" s="66">
        <v>0</v>
      </c>
      <c r="Q189" s="67">
        <f t="shared" si="2"/>
        <v>0</v>
      </c>
    </row>
    <row r="190" spans="1:17" ht="25.5" customHeight="1">
      <c r="A190" s="104"/>
      <c r="B190" s="104"/>
      <c r="C190" s="65" t="s">
        <v>179</v>
      </c>
      <c r="D190" s="66">
        <v>0</v>
      </c>
      <c r="E190" s="66">
        <v>0</v>
      </c>
      <c r="F190" s="66">
        <v>0</v>
      </c>
      <c r="G190" s="66">
        <v>0</v>
      </c>
      <c r="H190" s="66">
        <v>0</v>
      </c>
      <c r="I190" s="66">
        <v>0</v>
      </c>
      <c r="J190" s="66">
        <v>0</v>
      </c>
      <c r="K190" s="66">
        <v>0</v>
      </c>
      <c r="L190" s="66">
        <v>0</v>
      </c>
      <c r="M190" s="66">
        <v>0</v>
      </c>
      <c r="N190" s="66">
        <v>0</v>
      </c>
      <c r="O190" s="66">
        <v>0</v>
      </c>
      <c r="P190" s="66">
        <v>0</v>
      </c>
      <c r="Q190" s="67">
        <f t="shared" si="2"/>
        <v>0</v>
      </c>
    </row>
    <row r="191" spans="1:17" s="46" customFormat="1" ht="25.5" customHeight="1">
      <c r="A191" s="103"/>
      <c r="B191" s="103" t="s">
        <v>139</v>
      </c>
      <c r="C191" s="65" t="s">
        <v>178</v>
      </c>
      <c r="D191" s="66">
        <v>0</v>
      </c>
      <c r="E191" s="66">
        <v>0</v>
      </c>
      <c r="F191" s="66">
        <v>0</v>
      </c>
      <c r="G191" s="66">
        <v>0</v>
      </c>
      <c r="H191" s="66">
        <v>0</v>
      </c>
      <c r="I191" s="66">
        <v>0</v>
      </c>
      <c r="J191" s="66">
        <v>0</v>
      </c>
      <c r="K191" s="66">
        <v>0</v>
      </c>
      <c r="L191" s="66">
        <v>0</v>
      </c>
      <c r="M191" s="66">
        <v>0</v>
      </c>
      <c r="N191" s="66">
        <v>0</v>
      </c>
      <c r="O191" s="66">
        <v>0</v>
      </c>
      <c r="P191" s="66">
        <v>0</v>
      </c>
      <c r="Q191" s="67">
        <f t="shared" si="2"/>
        <v>0</v>
      </c>
    </row>
    <row r="192" spans="1:17" s="46" customFormat="1" ht="25.5" customHeight="1">
      <c r="A192" s="104"/>
      <c r="B192" s="104"/>
      <c r="C192" s="65" t="s">
        <v>179</v>
      </c>
      <c r="D192" s="66">
        <v>0</v>
      </c>
      <c r="E192" s="66">
        <v>0</v>
      </c>
      <c r="F192" s="66">
        <v>0</v>
      </c>
      <c r="G192" s="66">
        <v>0</v>
      </c>
      <c r="H192" s="66">
        <v>0</v>
      </c>
      <c r="I192" s="66">
        <v>0</v>
      </c>
      <c r="J192" s="66">
        <v>0</v>
      </c>
      <c r="K192" s="66">
        <v>0</v>
      </c>
      <c r="L192" s="66">
        <v>0</v>
      </c>
      <c r="M192" s="66">
        <v>0</v>
      </c>
      <c r="N192" s="66">
        <v>0</v>
      </c>
      <c r="O192" s="66">
        <v>0</v>
      </c>
      <c r="P192" s="66">
        <v>0</v>
      </c>
      <c r="Q192" s="67">
        <f t="shared" si="2"/>
        <v>0</v>
      </c>
    </row>
    <row r="193" spans="1:17" ht="25.5" customHeight="1">
      <c r="A193" s="103"/>
      <c r="B193" s="103" t="s">
        <v>140</v>
      </c>
      <c r="C193" s="65" t="s">
        <v>178</v>
      </c>
      <c r="D193" s="66">
        <v>0</v>
      </c>
      <c r="E193" s="66">
        <v>0</v>
      </c>
      <c r="F193" s="66">
        <v>0</v>
      </c>
      <c r="G193" s="66">
        <v>0</v>
      </c>
      <c r="H193" s="66">
        <v>0</v>
      </c>
      <c r="I193" s="66">
        <v>0</v>
      </c>
      <c r="J193" s="66">
        <v>0</v>
      </c>
      <c r="K193" s="66">
        <v>0</v>
      </c>
      <c r="L193" s="66">
        <v>0</v>
      </c>
      <c r="M193" s="66">
        <v>0</v>
      </c>
      <c r="N193" s="66">
        <v>0</v>
      </c>
      <c r="O193" s="66">
        <v>0</v>
      </c>
      <c r="P193" s="66">
        <v>0</v>
      </c>
      <c r="Q193" s="67">
        <f t="shared" si="2"/>
        <v>0</v>
      </c>
    </row>
    <row r="194" spans="1:17" ht="25.5" customHeight="1">
      <c r="A194" s="104"/>
      <c r="B194" s="104"/>
      <c r="C194" s="65" t="s">
        <v>179</v>
      </c>
      <c r="D194" s="66">
        <v>0</v>
      </c>
      <c r="E194" s="66">
        <v>0</v>
      </c>
      <c r="F194" s="66">
        <v>0</v>
      </c>
      <c r="G194" s="66">
        <v>0</v>
      </c>
      <c r="H194" s="66">
        <v>0</v>
      </c>
      <c r="I194" s="66">
        <v>0</v>
      </c>
      <c r="J194" s="66">
        <v>0</v>
      </c>
      <c r="K194" s="66">
        <v>0</v>
      </c>
      <c r="L194" s="66">
        <v>0</v>
      </c>
      <c r="M194" s="66">
        <v>0</v>
      </c>
      <c r="N194" s="66">
        <v>0</v>
      </c>
      <c r="O194" s="66">
        <v>0</v>
      </c>
      <c r="P194" s="66">
        <v>0</v>
      </c>
      <c r="Q194" s="67">
        <f t="shared" si="2"/>
        <v>0</v>
      </c>
    </row>
    <row r="195" spans="1:17" ht="25.5" customHeight="1">
      <c r="A195" s="103"/>
      <c r="B195" s="103" t="s">
        <v>141</v>
      </c>
      <c r="C195" s="65" t="s">
        <v>178</v>
      </c>
      <c r="D195" s="66">
        <v>0</v>
      </c>
      <c r="E195" s="66">
        <v>0</v>
      </c>
      <c r="F195" s="66">
        <v>0</v>
      </c>
      <c r="G195" s="66">
        <v>0</v>
      </c>
      <c r="H195" s="66">
        <v>0</v>
      </c>
      <c r="I195" s="66">
        <v>0</v>
      </c>
      <c r="J195" s="66">
        <v>0</v>
      </c>
      <c r="K195" s="66">
        <v>0</v>
      </c>
      <c r="L195" s="66">
        <v>0</v>
      </c>
      <c r="M195" s="66">
        <v>0</v>
      </c>
      <c r="N195" s="66">
        <v>0</v>
      </c>
      <c r="O195" s="66">
        <v>0</v>
      </c>
      <c r="P195" s="66">
        <v>0</v>
      </c>
      <c r="Q195" s="67">
        <f t="shared" si="2"/>
        <v>0</v>
      </c>
    </row>
    <row r="196" spans="1:17" ht="25.5" customHeight="1">
      <c r="A196" s="104"/>
      <c r="B196" s="104"/>
      <c r="C196" s="65" t="s">
        <v>179</v>
      </c>
      <c r="D196" s="66">
        <v>0</v>
      </c>
      <c r="E196" s="66">
        <v>0</v>
      </c>
      <c r="F196" s="66">
        <v>0</v>
      </c>
      <c r="G196" s="66">
        <v>0</v>
      </c>
      <c r="H196" s="66">
        <v>0</v>
      </c>
      <c r="I196" s="66">
        <v>0</v>
      </c>
      <c r="J196" s="66">
        <v>0</v>
      </c>
      <c r="K196" s="66">
        <v>0</v>
      </c>
      <c r="L196" s="66">
        <v>0</v>
      </c>
      <c r="M196" s="66">
        <v>0</v>
      </c>
      <c r="N196" s="66">
        <v>0</v>
      </c>
      <c r="O196" s="66">
        <v>0</v>
      </c>
      <c r="P196" s="66">
        <v>0</v>
      </c>
      <c r="Q196" s="67">
        <f t="shared" si="2"/>
        <v>0</v>
      </c>
    </row>
    <row r="197" spans="1:17" ht="25.5" customHeight="1">
      <c r="A197" s="103"/>
      <c r="B197" s="103" t="s">
        <v>142</v>
      </c>
      <c r="C197" s="65" t="s">
        <v>178</v>
      </c>
      <c r="D197" s="66">
        <v>0</v>
      </c>
      <c r="E197" s="66">
        <v>0</v>
      </c>
      <c r="F197" s="66">
        <v>0</v>
      </c>
      <c r="G197" s="66">
        <v>0</v>
      </c>
      <c r="H197" s="66">
        <v>0</v>
      </c>
      <c r="I197" s="66">
        <v>0</v>
      </c>
      <c r="J197" s="66">
        <v>0</v>
      </c>
      <c r="K197" s="66">
        <v>0</v>
      </c>
      <c r="L197" s="66">
        <v>0</v>
      </c>
      <c r="M197" s="66">
        <v>0</v>
      </c>
      <c r="N197" s="66">
        <v>0</v>
      </c>
      <c r="O197" s="66">
        <v>0</v>
      </c>
      <c r="P197" s="66">
        <v>0</v>
      </c>
      <c r="Q197" s="67">
        <f t="shared" si="2"/>
        <v>0</v>
      </c>
    </row>
    <row r="198" spans="1:17" ht="25.5" customHeight="1">
      <c r="A198" s="104"/>
      <c r="B198" s="104"/>
      <c r="C198" s="65" t="s">
        <v>178</v>
      </c>
      <c r="D198" s="66">
        <v>0</v>
      </c>
      <c r="E198" s="66">
        <v>0</v>
      </c>
      <c r="F198" s="66">
        <v>0</v>
      </c>
      <c r="G198" s="66">
        <v>0</v>
      </c>
      <c r="H198" s="66">
        <v>0</v>
      </c>
      <c r="I198" s="66">
        <v>0</v>
      </c>
      <c r="J198" s="66">
        <v>0</v>
      </c>
      <c r="K198" s="66">
        <v>0</v>
      </c>
      <c r="L198" s="66">
        <v>0</v>
      </c>
      <c r="M198" s="66">
        <v>0</v>
      </c>
      <c r="N198" s="66">
        <v>0</v>
      </c>
      <c r="O198" s="66">
        <v>0</v>
      </c>
      <c r="P198" s="66">
        <v>0</v>
      </c>
      <c r="Q198" s="67">
        <f t="shared" si="2"/>
        <v>0</v>
      </c>
    </row>
    <row r="199" spans="1:17" ht="28.5" customHeight="1">
      <c r="A199" s="103"/>
      <c r="B199" s="103" t="s">
        <v>143</v>
      </c>
      <c r="C199" s="65" t="s">
        <v>179</v>
      </c>
      <c r="D199" s="66">
        <v>0</v>
      </c>
      <c r="E199" s="66">
        <v>0</v>
      </c>
      <c r="F199" s="66">
        <v>0</v>
      </c>
      <c r="G199" s="66">
        <v>0</v>
      </c>
      <c r="H199" s="66">
        <v>0</v>
      </c>
      <c r="I199" s="66">
        <v>0</v>
      </c>
      <c r="J199" s="66">
        <v>0</v>
      </c>
      <c r="K199" s="66">
        <v>0</v>
      </c>
      <c r="L199" s="66">
        <v>0</v>
      </c>
      <c r="M199" s="66">
        <v>0</v>
      </c>
      <c r="N199" s="66">
        <v>0</v>
      </c>
      <c r="O199" s="66">
        <v>0</v>
      </c>
      <c r="P199" s="66">
        <v>0</v>
      </c>
      <c r="Q199" s="67">
        <f t="shared" si="2"/>
        <v>0</v>
      </c>
    </row>
    <row r="200" spans="1:17" ht="28.5" customHeight="1">
      <c r="A200" s="104"/>
      <c r="B200" s="104"/>
      <c r="C200" s="65" t="s">
        <v>178</v>
      </c>
      <c r="D200" s="66">
        <v>0</v>
      </c>
      <c r="E200" s="66">
        <v>0</v>
      </c>
      <c r="F200" s="66">
        <v>0</v>
      </c>
      <c r="G200" s="66">
        <v>0</v>
      </c>
      <c r="H200" s="66">
        <v>0</v>
      </c>
      <c r="I200" s="66">
        <v>0</v>
      </c>
      <c r="J200" s="66">
        <v>0</v>
      </c>
      <c r="K200" s="66">
        <v>0</v>
      </c>
      <c r="L200" s="66">
        <v>0</v>
      </c>
      <c r="M200" s="66">
        <v>0</v>
      </c>
      <c r="N200" s="66">
        <v>0</v>
      </c>
      <c r="O200" s="66">
        <v>0</v>
      </c>
      <c r="P200" s="66">
        <v>0</v>
      </c>
      <c r="Q200" s="67">
        <f t="shared" ref="Q200:Q204" si="3">SUM(D200:P200)</f>
        <v>0</v>
      </c>
    </row>
    <row r="201" spans="1:17" ht="28.5" customHeight="1">
      <c r="A201" s="103"/>
      <c r="B201" s="103" t="s">
        <v>144</v>
      </c>
      <c r="C201" s="65" t="s">
        <v>179</v>
      </c>
      <c r="D201" s="66">
        <v>0</v>
      </c>
      <c r="E201" s="66">
        <v>0</v>
      </c>
      <c r="F201" s="66">
        <v>0</v>
      </c>
      <c r="G201" s="66">
        <v>0</v>
      </c>
      <c r="H201" s="66">
        <v>0</v>
      </c>
      <c r="I201" s="66">
        <v>0</v>
      </c>
      <c r="J201" s="66">
        <v>0</v>
      </c>
      <c r="K201" s="66">
        <v>0</v>
      </c>
      <c r="L201" s="66">
        <v>0</v>
      </c>
      <c r="M201" s="66">
        <v>0</v>
      </c>
      <c r="N201" s="66">
        <v>0</v>
      </c>
      <c r="O201" s="66">
        <v>0</v>
      </c>
      <c r="P201" s="66">
        <v>0</v>
      </c>
      <c r="Q201" s="67">
        <f t="shared" si="3"/>
        <v>0</v>
      </c>
    </row>
    <row r="202" spans="1:17" ht="28.5" customHeight="1">
      <c r="A202" s="104"/>
      <c r="B202" s="104"/>
      <c r="C202" s="65" t="s">
        <v>178</v>
      </c>
      <c r="D202" s="66">
        <v>0</v>
      </c>
      <c r="E202" s="66">
        <v>0</v>
      </c>
      <c r="F202" s="66">
        <v>0</v>
      </c>
      <c r="G202" s="66">
        <v>0</v>
      </c>
      <c r="H202" s="66">
        <v>0</v>
      </c>
      <c r="I202" s="66">
        <v>0</v>
      </c>
      <c r="J202" s="66">
        <v>0</v>
      </c>
      <c r="K202" s="66">
        <v>0</v>
      </c>
      <c r="L202" s="66">
        <v>0</v>
      </c>
      <c r="M202" s="66">
        <v>0</v>
      </c>
      <c r="N202" s="66">
        <v>0</v>
      </c>
      <c r="O202" s="66">
        <v>0</v>
      </c>
      <c r="P202" s="66">
        <v>0</v>
      </c>
      <c r="Q202" s="67">
        <f t="shared" si="3"/>
        <v>0</v>
      </c>
    </row>
    <row r="203" spans="1:17" ht="28.5" customHeight="1">
      <c r="A203" s="103"/>
      <c r="B203" s="103" t="s">
        <v>145</v>
      </c>
      <c r="C203" s="65" t="s">
        <v>179</v>
      </c>
      <c r="D203" s="66">
        <v>0</v>
      </c>
      <c r="E203" s="66">
        <v>0</v>
      </c>
      <c r="F203" s="66">
        <v>0</v>
      </c>
      <c r="G203" s="66">
        <v>0</v>
      </c>
      <c r="H203" s="66">
        <v>0</v>
      </c>
      <c r="I203" s="66">
        <v>0</v>
      </c>
      <c r="J203" s="66">
        <v>0</v>
      </c>
      <c r="K203" s="66">
        <v>0</v>
      </c>
      <c r="L203" s="66">
        <v>0</v>
      </c>
      <c r="M203" s="66">
        <v>0</v>
      </c>
      <c r="N203" s="66">
        <v>0</v>
      </c>
      <c r="O203" s="66">
        <v>0</v>
      </c>
      <c r="P203" s="66">
        <v>0</v>
      </c>
      <c r="Q203" s="67">
        <f t="shared" si="3"/>
        <v>0</v>
      </c>
    </row>
    <row r="204" spans="1:17" ht="28.5" customHeight="1">
      <c r="A204" s="104"/>
      <c r="B204" s="104"/>
      <c r="C204" s="65" t="s">
        <v>178</v>
      </c>
      <c r="D204" s="66">
        <v>0</v>
      </c>
      <c r="E204" s="66">
        <v>0</v>
      </c>
      <c r="F204" s="66">
        <v>0</v>
      </c>
      <c r="G204" s="66">
        <v>0</v>
      </c>
      <c r="H204" s="66">
        <v>0</v>
      </c>
      <c r="I204" s="66">
        <v>0</v>
      </c>
      <c r="J204" s="66">
        <v>0</v>
      </c>
      <c r="K204" s="66">
        <v>0</v>
      </c>
      <c r="L204" s="66">
        <v>0</v>
      </c>
      <c r="M204" s="66">
        <v>0</v>
      </c>
      <c r="N204" s="66">
        <v>0</v>
      </c>
      <c r="O204" s="66">
        <v>0</v>
      </c>
      <c r="P204" s="66">
        <v>0</v>
      </c>
      <c r="Q204" s="67">
        <f t="shared" si="3"/>
        <v>0</v>
      </c>
    </row>
    <row r="205" spans="1:17" ht="28.5" customHeight="1">
      <c r="A205" s="112" t="s">
        <v>146</v>
      </c>
      <c r="B205" s="113"/>
      <c r="C205" s="65" t="s">
        <v>179</v>
      </c>
      <c r="D205" s="68">
        <f>D7+D9+D11+D13+D15+D17+D19+D21+D23+D25+D27+D29+D31+D33+D35+D37+D39+D41+D43+D45+D47+D49+D51+D53+D55+D57+D59+D61+D63+D65+D67+D69+D71+D73+D75+D77+D79+D81+D83+D85+D87+D89+D91+D93+D95+D97+D99+D101+D103+D105+D107+D109+D111+D113+D115+D117+D119+D121+D123+D125+D127+D129+D131+D133+D135+D137+D139+D141+D143+D145+D147+D149+D151+D153+D155+D157+D159+D161+D163+D165+D167+D169+D171+D173+D175+D177+D179+D181+D183+D185+D187+D189+D191+D193+D195+D197+D199+D201+D203</f>
        <v>822</v>
      </c>
      <c r="E205" s="68">
        <f t="shared" ref="E205:P205" si="4">E7+E9+E11+E13+E15+E17+E19+E21+E23+E25+E27+E29+E31+E33+E35+E37+E39+E41+E43+E45+E47+E49+E51+E53+E55+E57+E59+E61+E63+E65+E67+E69+E71+E73+E75+E77+E79+E81+E83+E85+E87+E89+E91+E93+E95+E97+E99+E101+E103+E105+E107+E109+E111+E113+E115+E117+E119+E121+E123+E125+E127+E129+E131+E133+E135+E137+E139+E141+E143+E145+E147+E149+E151+E153+E155+E157+E159+E161+E163+E165+E167+E169+E171+E173+E175+E177+E179+E181+E183+E185+E187+E189+E191+E193+E195+E197+E199+E201+E203</f>
        <v>750</v>
      </c>
      <c r="F205" s="68">
        <f t="shared" si="4"/>
        <v>477</v>
      </c>
      <c r="G205" s="68">
        <f t="shared" si="4"/>
        <v>600</v>
      </c>
      <c r="H205" s="68">
        <f t="shared" si="4"/>
        <v>602</v>
      </c>
      <c r="I205" s="68">
        <f t="shared" si="4"/>
        <v>666</v>
      </c>
      <c r="J205" s="68">
        <f t="shared" si="4"/>
        <v>425</v>
      </c>
      <c r="K205" s="68">
        <f t="shared" si="4"/>
        <v>626</v>
      </c>
      <c r="L205" s="68">
        <f t="shared" si="4"/>
        <v>613</v>
      </c>
      <c r="M205" s="68">
        <f t="shared" si="4"/>
        <v>627</v>
      </c>
      <c r="N205" s="68">
        <f t="shared" si="4"/>
        <v>335</v>
      </c>
      <c r="O205" s="68">
        <f t="shared" si="4"/>
        <v>343</v>
      </c>
      <c r="P205" s="68">
        <f t="shared" si="4"/>
        <v>249</v>
      </c>
      <c r="Q205" s="67">
        <f>SUM(D205:P205)</f>
        <v>7135</v>
      </c>
    </row>
    <row r="206" spans="1:17" ht="28.5" customHeight="1">
      <c r="A206" s="114"/>
      <c r="B206" s="115"/>
      <c r="C206" s="65" t="s">
        <v>178</v>
      </c>
      <c r="D206" s="68">
        <f>D8+D10+D12+D14+D16+D18+D20+D22+D24+D26+D28+D30+D32+D34+D36+D38+D40+D42+D44+D46+D48+D50+D52+D54+D56+D58+D60+D62+D64+D66+D68+D70+D72+D74+D76+D78+D80+D82+D84+D86+D88+D90+D92+D94+D96+D98+D100+D102+D104+D106+D108+D110+D112+D114+D116+D118+D120+D122+D124+D126+D128+D130+D132+D134+D136+D138+D140+D142+D144+D146+D148+D150+D152+D154+D156+D158+D160+D162+D164+D166+D168+D170+D172+D174+D176+D178+D180+D182+D184+D186+D188+D190+D192+D194+D196+D198+D200+D202+D204</f>
        <v>9</v>
      </c>
      <c r="E206" s="68">
        <f t="shared" ref="E206:P206" si="5">E8+E10+E12+E14+E16+E18+E20+E22+E24+E26+E28+E30+E32+E34+E36+E38+E40+E42+E44+E46+E48+E50+E52+E54+E56+E58+E60+E62+E64+E66+E68+E70+E72+E74+E76+E78+E80+E82+E84+E86+E88+E90+E92+E94+E96+E98+E100+E102+E104+E106+E108+E110+E112+E114+E116+E118+E120+E122+E124+E126+E128+E130+E132+E134+E136+E138+E140+E142+E144+E146+E148+E150+E152+E154+E156+E158+E160+E162+E164+E166+E168+E170+E172+E174+E176+E178+E180+E182+E184+E186+E188+E190+E192+E194+E196+E198+E200+E202+E204</f>
        <v>56</v>
      </c>
      <c r="F206" s="68">
        <f t="shared" si="5"/>
        <v>3</v>
      </c>
      <c r="G206" s="68">
        <f t="shared" si="5"/>
        <v>9</v>
      </c>
      <c r="H206" s="68">
        <f t="shared" si="5"/>
        <v>1</v>
      </c>
      <c r="I206" s="68">
        <f t="shared" si="5"/>
        <v>19</v>
      </c>
      <c r="J206" s="68">
        <f t="shared" si="5"/>
        <v>11</v>
      </c>
      <c r="K206" s="68">
        <f t="shared" si="5"/>
        <v>3</v>
      </c>
      <c r="L206" s="68">
        <f t="shared" si="5"/>
        <v>11</v>
      </c>
      <c r="M206" s="68">
        <f t="shared" si="5"/>
        <v>18</v>
      </c>
      <c r="N206" s="68">
        <f t="shared" si="5"/>
        <v>0</v>
      </c>
      <c r="O206" s="68">
        <f t="shared" si="5"/>
        <v>2</v>
      </c>
      <c r="P206" s="68">
        <f t="shared" si="5"/>
        <v>0</v>
      </c>
      <c r="Q206" s="67">
        <f t="shared" ref="Q206" si="6">SUM(D206:P206)</f>
        <v>142</v>
      </c>
    </row>
    <row r="207" spans="1:17">
      <c r="A207" s="15"/>
    </row>
    <row r="208" spans="1:17">
      <c r="A208" s="40"/>
    </row>
  </sheetData>
  <mergeCells count="215">
    <mergeCell ref="K5:K6"/>
    <mergeCell ref="N5:N6"/>
    <mergeCell ref="P5:P6"/>
    <mergeCell ref="Q5:Q6"/>
    <mergeCell ref="A205:B206"/>
    <mergeCell ref="B7:B8"/>
    <mergeCell ref="B9:B10"/>
    <mergeCell ref="B11:B12"/>
    <mergeCell ref="B13:B14"/>
    <mergeCell ref="B15:B16"/>
    <mergeCell ref="B17:B18"/>
    <mergeCell ref="H5:H6"/>
    <mergeCell ref="I5:I6"/>
    <mergeCell ref="J5:J6"/>
    <mergeCell ref="L5:L6"/>
    <mergeCell ref="M5:M6"/>
    <mergeCell ref="O5:O6"/>
    <mergeCell ref="A5:B5"/>
    <mergeCell ref="C5:C6"/>
    <mergeCell ref="D5:D6"/>
    <mergeCell ref="E5:E6"/>
    <mergeCell ref="F5:F6"/>
    <mergeCell ref="G5:G6"/>
    <mergeCell ref="B31:B32"/>
    <mergeCell ref="B33:B34"/>
    <mergeCell ref="B35:B36"/>
    <mergeCell ref="B37:B38"/>
    <mergeCell ref="B39:B40"/>
    <mergeCell ref="B41:B42"/>
    <mergeCell ref="B19:B20"/>
    <mergeCell ref="B21:B22"/>
    <mergeCell ref="B23:B24"/>
    <mergeCell ref="B25:B26"/>
    <mergeCell ref="B27:B28"/>
    <mergeCell ref="B29:B30"/>
    <mergeCell ref="B55:B56"/>
    <mergeCell ref="B57:B58"/>
    <mergeCell ref="B59:B60"/>
    <mergeCell ref="B61:B62"/>
    <mergeCell ref="B63:B64"/>
    <mergeCell ref="B65:B66"/>
    <mergeCell ref="B43:B44"/>
    <mergeCell ref="B45:B46"/>
    <mergeCell ref="B47:B48"/>
    <mergeCell ref="B49:B50"/>
    <mergeCell ref="B51:B52"/>
    <mergeCell ref="B53:B54"/>
    <mergeCell ref="B79:B80"/>
    <mergeCell ref="B81:B82"/>
    <mergeCell ref="B83:B84"/>
    <mergeCell ref="B85:B86"/>
    <mergeCell ref="B87:B88"/>
    <mergeCell ref="B89:B90"/>
    <mergeCell ref="B67:B68"/>
    <mergeCell ref="B69:B70"/>
    <mergeCell ref="B71:B72"/>
    <mergeCell ref="B73:B74"/>
    <mergeCell ref="B75:B76"/>
    <mergeCell ref="B77:B78"/>
    <mergeCell ref="B103:B104"/>
    <mergeCell ref="B105:B106"/>
    <mergeCell ref="B107:B108"/>
    <mergeCell ref="B109:B110"/>
    <mergeCell ref="B113:B114"/>
    <mergeCell ref="B115:B116"/>
    <mergeCell ref="B91:B92"/>
    <mergeCell ref="B93:B94"/>
    <mergeCell ref="B95:B96"/>
    <mergeCell ref="B97:B98"/>
    <mergeCell ref="B99:B100"/>
    <mergeCell ref="B101:B102"/>
    <mergeCell ref="B111:B112"/>
    <mergeCell ref="B129:B130"/>
    <mergeCell ref="B131:B132"/>
    <mergeCell ref="B133:B134"/>
    <mergeCell ref="B135:B136"/>
    <mergeCell ref="B137:B138"/>
    <mergeCell ref="B139:B140"/>
    <mergeCell ref="B117:B118"/>
    <mergeCell ref="B119:B120"/>
    <mergeCell ref="B121:B122"/>
    <mergeCell ref="B123:B124"/>
    <mergeCell ref="B125:B126"/>
    <mergeCell ref="B127:B128"/>
    <mergeCell ref="B153:B154"/>
    <mergeCell ref="B155:B156"/>
    <mergeCell ref="B157:B158"/>
    <mergeCell ref="B159:B160"/>
    <mergeCell ref="B161:B162"/>
    <mergeCell ref="B163:B164"/>
    <mergeCell ref="B141:B142"/>
    <mergeCell ref="B143:B144"/>
    <mergeCell ref="B145:B146"/>
    <mergeCell ref="B147:B148"/>
    <mergeCell ref="B149:B150"/>
    <mergeCell ref="B151:B152"/>
    <mergeCell ref="B181:B182"/>
    <mergeCell ref="B183:B184"/>
    <mergeCell ref="B185:B186"/>
    <mergeCell ref="B187:B188"/>
    <mergeCell ref="B165:B166"/>
    <mergeCell ref="B167:B168"/>
    <mergeCell ref="B169:B170"/>
    <mergeCell ref="B171:B172"/>
    <mergeCell ref="B173:B174"/>
    <mergeCell ref="B175:B176"/>
    <mergeCell ref="A23:A24"/>
    <mergeCell ref="A25:A26"/>
    <mergeCell ref="A27:A28"/>
    <mergeCell ref="A29:A30"/>
    <mergeCell ref="A31:A32"/>
    <mergeCell ref="A33:A34"/>
    <mergeCell ref="B201:B202"/>
    <mergeCell ref="B203:B204"/>
    <mergeCell ref="A7:A8"/>
    <mergeCell ref="A9:A10"/>
    <mergeCell ref="A11:A12"/>
    <mergeCell ref="A13:A14"/>
    <mergeCell ref="A15:A16"/>
    <mergeCell ref="A17:A18"/>
    <mergeCell ref="A19:A20"/>
    <mergeCell ref="A21:A22"/>
    <mergeCell ref="B189:B190"/>
    <mergeCell ref="B191:B192"/>
    <mergeCell ref="B193:B194"/>
    <mergeCell ref="B195:B196"/>
    <mergeCell ref="B197:B198"/>
    <mergeCell ref="B199:B200"/>
    <mergeCell ref="B177:B178"/>
    <mergeCell ref="B179:B180"/>
    <mergeCell ref="A47:A48"/>
    <mergeCell ref="A49:A50"/>
    <mergeCell ref="A51:A52"/>
    <mergeCell ref="A53:A54"/>
    <mergeCell ref="A55:A56"/>
    <mergeCell ref="A57:A58"/>
    <mergeCell ref="A35:A36"/>
    <mergeCell ref="A37:A38"/>
    <mergeCell ref="A39:A40"/>
    <mergeCell ref="A41:A42"/>
    <mergeCell ref="A43:A44"/>
    <mergeCell ref="A45:A46"/>
    <mergeCell ref="A71:A72"/>
    <mergeCell ref="A73:A74"/>
    <mergeCell ref="A75:A76"/>
    <mergeCell ref="A77:A78"/>
    <mergeCell ref="A79:A80"/>
    <mergeCell ref="A81:A82"/>
    <mergeCell ref="A59:A60"/>
    <mergeCell ref="A61:A62"/>
    <mergeCell ref="A63:A64"/>
    <mergeCell ref="A65:A66"/>
    <mergeCell ref="A67:A68"/>
    <mergeCell ref="A69:A70"/>
    <mergeCell ref="A95:A96"/>
    <mergeCell ref="A97:A98"/>
    <mergeCell ref="A99:A100"/>
    <mergeCell ref="A101:A102"/>
    <mergeCell ref="A103:A104"/>
    <mergeCell ref="A105:A106"/>
    <mergeCell ref="A83:A84"/>
    <mergeCell ref="A85:A86"/>
    <mergeCell ref="A87:A88"/>
    <mergeCell ref="A89:A90"/>
    <mergeCell ref="A91:A92"/>
    <mergeCell ref="A93:A94"/>
    <mergeCell ref="A121:A122"/>
    <mergeCell ref="A123:A124"/>
    <mergeCell ref="A125:A126"/>
    <mergeCell ref="A127:A128"/>
    <mergeCell ref="A129:A130"/>
    <mergeCell ref="A131:A132"/>
    <mergeCell ref="A107:A108"/>
    <mergeCell ref="A109:A110"/>
    <mergeCell ref="A113:A114"/>
    <mergeCell ref="A115:A116"/>
    <mergeCell ref="A117:A118"/>
    <mergeCell ref="A119:A120"/>
    <mergeCell ref="A111:A112"/>
    <mergeCell ref="A145:A146"/>
    <mergeCell ref="A147:A148"/>
    <mergeCell ref="A149:A150"/>
    <mergeCell ref="A151:A152"/>
    <mergeCell ref="A153:A154"/>
    <mergeCell ref="A155:A156"/>
    <mergeCell ref="A133:A134"/>
    <mergeCell ref="A135:A136"/>
    <mergeCell ref="A137:A138"/>
    <mergeCell ref="A139:A140"/>
    <mergeCell ref="A141:A142"/>
    <mergeCell ref="A143:A144"/>
    <mergeCell ref="A169:A170"/>
    <mergeCell ref="A171:A172"/>
    <mergeCell ref="A173:A174"/>
    <mergeCell ref="A175:A176"/>
    <mergeCell ref="A177:A178"/>
    <mergeCell ref="A179:A180"/>
    <mergeCell ref="A157:A158"/>
    <mergeCell ref="A159:A160"/>
    <mergeCell ref="A161:A162"/>
    <mergeCell ref="A163:A164"/>
    <mergeCell ref="A165:A166"/>
    <mergeCell ref="A167:A168"/>
    <mergeCell ref="A193:A194"/>
    <mergeCell ref="A195:A196"/>
    <mergeCell ref="A197:A198"/>
    <mergeCell ref="A199:A200"/>
    <mergeCell ref="A201:A202"/>
    <mergeCell ref="A203:A204"/>
    <mergeCell ref="A181:A182"/>
    <mergeCell ref="A183:A184"/>
    <mergeCell ref="A185:A186"/>
    <mergeCell ref="A187:A188"/>
    <mergeCell ref="A189:A190"/>
    <mergeCell ref="A191:A192"/>
  </mergeCells>
  <printOptions horizontalCentered="1"/>
  <pageMargins left="0.19685039370078741" right="0.19685039370078741" top="0.39370078740157483" bottom="0.55118110236220474" header="0.31496062992125984" footer="0.15748031496062992"/>
  <pageSetup paperSize="9" scale="45" orientation="landscape" verticalDpi="300" r:id="rId1"/>
  <headerFooter alignWithMargins="0">
    <oddFooter>&amp;L&amp;Z&amp;F&amp;R&amp;P/&amp;N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07"/>
  <sheetViews>
    <sheetView tabSelected="1" zoomScale="60" zoomScaleNormal="60" zoomScaleSheetLayoutView="40" workbookViewId="0">
      <selection activeCell="E5" sqref="E5:E6"/>
    </sheetView>
  </sheetViews>
  <sheetFormatPr defaultRowHeight="12.75"/>
  <cols>
    <col min="2" max="2" width="30.85546875" customWidth="1"/>
    <col min="3" max="3" width="21" customWidth="1"/>
    <col min="4" max="4" width="15" style="2" customWidth="1"/>
    <col min="5" max="5" width="21.140625" style="2" customWidth="1"/>
    <col min="6" max="11" width="15" style="2" customWidth="1"/>
    <col min="12" max="12" width="14.140625" style="41" customWidth="1"/>
    <col min="13" max="13" width="15" style="2" customWidth="1"/>
    <col min="14" max="14" width="14.28515625" customWidth="1"/>
    <col min="15" max="15" width="10.42578125" customWidth="1"/>
    <col min="16" max="16" width="1.28515625" customWidth="1"/>
  </cols>
  <sheetData>
    <row r="1" spans="1:15" ht="15" customHeight="1">
      <c r="A1" s="1" t="s">
        <v>10</v>
      </c>
      <c r="B1" s="1"/>
      <c r="C1" s="1"/>
      <c r="D1" s="33"/>
      <c r="E1" s="33"/>
      <c r="F1" s="33"/>
      <c r="G1" s="33"/>
      <c r="H1" s="29"/>
      <c r="I1" s="29"/>
      <c r="J1" s="29"/>
      <c r="K1" s="29"/>
      <c r="M1" s="29"/>
    </row>
    <row r="2" spans="1:15" ht="21" customHeight="1">
      <c r="A2" s="6" t="s">
        <v>182</v>
      </c>
      <c r="B2" s="6"/>
      <c r="C2" s="1"/>
      <c r="D2" s="33"/>
      <c r="E2" s="33"/>
      <c r="F2" s="33"/>
      <c r="G2" s="33"/>
      <c r="H2" s="29"/>
      <c r="I2" s="29"/>
      <c r="J2" s="29"/>
      <c r="K2" s="29"/>
      <c r="M2" s="29"/>
    </row>
    <row r="3" spans="1:15" ht="15" customHeight="1">
      <c r="A3" s="1" t="s">
        <v>11</v>
      </c>
      <c r="B3" s="1"/>
      <c r="C3" s="1"/>
      <c r="D3" s="33"/>
      <c r="E3" s="33"/>
      <c r="F3" s="33"/>
      <c r="G3" s="33"/>
      <c r="H3" s="29"/>
      <c r="I3" s="29"/>
      <c r="J3" s="34"/>
      <c r="K3" s="29"/>
      <c r="L3" s="43"/>
      <c r="M3" s="29"/>
    </row>
    <row r="4" spans="1:15" ht="15" customHeight="1">
      <c r="A4" s="1"/>
      <c r="B4" s="1"/>
      <c r="C4" s="1"/>
      <c r="D4" s="33"/>
      <c r="E4" s="33"/>
      <c r="F4" s="33"/>
      <c r="G4" s="33"/>
      <c r="H4" s="29"/>
      <c r="I4" s="29"/>
      <c r="J4" s="34"/>
      <c r="K4" s="29"/>
      <c r="L4" s="43"/>
      <c r="M4" s="29"/>
    </row>
    <row r="5" spans="1:15" ht="33.75" customHeight="1">
      <c r="A5" s="124" t="s">
        <v>162</v>
      </c>
      <c r="B5" s="124"/>
      <c r="C5" s="120" t="s">
        <v>183</v>
      </c>
      <c r="D5" s="120" t="s">
        <v>165</v>
      </c>
      <c r="E5" s="120" t="s">
        <v>166</v>
      </c>
      <c r="F5" s="120" t="s">
        <v>167</v>
      </c>
      <c r="G5" s="120" t="s">
        <v>184</v>
      </c>
      <c r="H5" s="120" t="s">
        <v>169</v>
      </c>
      <c r="I5" s="122" t="s">
        <v>185</v>
      </c>
      <c r="J5" s="122" t="s">
        <v>172</v>
      </c>
      <c r="K5" s="120" t="s">
        <v>173</v>
      </c>
      <c r="L5" s="107" t="s">
        <v>174</v>
      </c>
      <c r="M5" s="120" t="s">
        <v>175</v>
      </c>
      <c r="N5" s="120" t="s">
        <v>176</v>
      </c>
      <c r="O5" s="120" t="s">
        <v>146</v>
      </c>
    </row>
    <row r="6" spans="1:15" ht="68.25" customHeight="1">
      <c r="A6" s="35" t="s">
        <v>32</v>
      </c>
      <c r="B6" s="35" t="s">
        <v>33</v>
      </c>
      <c r="C6" s="120"/>
      <c r="D6" s="121"/>
      <c r="E6" s="121"/>
      <c r="F6" s="121"/>
      <c r="G6" s="121"/>
      <c r="H6" s="121"/>
      <c r="I6" s="123"/>
      <c r="J6" s="123"/>
      <c r="K6" s="121"/>
      <c r="L6" s="108"/>
      <c r="M6" s="121"/>
      <c r="N6" s="121"/>
      <c r="O6" s="121"/>
    </row>
    <row r="7" spans="1:15" ht="39.75" customHeight="1">
      <c r="A7" s="103"/>
      <c r="B7" s="103" t="s">
        <v>48</v>
      </c>
      <c r="C7" s="69" t="s">
        <v>186</v>
      </c>
      <c r="D7" s="66">
        <v>0</v>
      </c>
      <c r="E7" s="66">
        <v>0</v>
      </c>
      <c r="F7" s="66">
        <v>0</v>
      </c>
      <c r="G7" s="66">
        <v>0</v>
      </c>
      <c r="H7" s="66">
        <v>0</v>
      </c>
      <c r="I7" s="66">
        <v>0</v>
      </c>
      <c r="J7" s="66">
        <v>0</v>
      </c>
      <c r="K7" s="66">
        <v>0</v>
      </c>
      <c r="L7" s="66">
        <v>0</v>
      </c>
      <c r="M7" s="66">
        <v>0</v>
      </c>
      <c r="N7" s="66">
        <v>0</v>
      </c>
      <c r="O7" s="67">
        <f>SUM(D7:N7)</f>
        <v>0</v>
      </c>
    </row>
    <row r="8" spans="1:15" ht="28.5" customHeight="1">
      <c r="A8" s="104"/>
      <c r="B8" s="104"/>
      <c r="C8" s="65" t="s">
        <v>179</v>
      </c>
      <c r="D8" s="66">
        <v>0</v>
      </c>
      <c r="E8" s="66">
        <v>0</v>
      </c>
      <c r="F8" s="66">
        <v>0</v>
      </c>
      <c r="G8" s="66">
        <v>0</v>
      </c>
      <c r="H8" s="66">
        <v>0</v>
      </c>
      <c r="I8" s="66">
        <v>0</v>
      </c>
      <c r="J8" s="66">
        <v>0</v>
      </c>
      <c r="K8" s="66">
        <v>0</v>
      </c>
      <c r="L8" s="66">
        <v>0</v>
      </c>
      <c r="M8" s="66">
        <v>0</v>
      </c>
      <c r="N8" s="66">
        <v>0</v>
      </c>
      <c r="O8" s="67">
        <f t="shared" ref="O8:O71" si="0">SUM(D8:N8)</f>
        <v>0</v>
      </c>
    </row>
    <row r="9" spans="1:15" ht="25.5">
      <c r="A9" s="103"/>
      <c r="B9" s="103" t="s">
        <v>49</v>
      </c>
      <c r="C9" s="65" t="s">
        <v>186</v>
      </c>
      <c r="D9" s="66">
        <v>0</v>
      </c>
      <c r="E9" s="66">
        <v>0</v>
      </c>
      <c r="F9" s="66">
        <v>0</v>
      </c>
      <c r="G9" s="66">
        <v>0</v>
      </c>
      <c r="H9" s="66">
        <v>0</v>
      </c>
      <c r="I9" s="66">
        <v>0</v>
      </c>
      <c r="J9" s="66">
        <v>0</v>
      </c>
      <c r="K9" s="66">
        <v>0</v>
      </c>
      <c r="L9" s="66">
        <v>0</v>
      </c>
      <c r="M9" s="66">
        <v>0</v>
      </c>
      <c r="N9" s="66">
        <v>0</v>
      </c>
      <c r="O9" s="67">
        <f t="shared" si="0"/>
        <v>0</v>
      </c>
    </row>
    <row r="10" spans="1:15">
      <c r="A10" s="104"/>
      <c r="B10" s="104"/>
      <c r="C10" s="65" t="s">
        <v>179</v>
      </c>
      <c r="D10" s="66">
        <v>0</v>
      </c>
      <c r="E10" s="66">
        <v>0</v>
      </c>
      <c r="F10" s="66">
        <v>0</v>
      </c>
      <c r="G10" s="66">
        <v>0</v>
      </c>
      <c r="H10" s="66">
        <v>0</v>
      </c>
      <c r="I10" s="66">
        <v>0</v>
      </c>
      <c r="J10" s="66">
        <v>0</v>
      </c>
      <c r="K10" s="66">
        <v>0</v>
      </c>
      <c r="L10" s="66">
        <v>0</v>
      </c>
      <c r="M10" s="66">
        <v>0</v>
      </c>
      <c r="N10" s="66">
        <v>0</v>
      </c>
      <c r="O10" s="67">
        <f t="shared" si="0"/>
        <v>0</v>
      </c>
    </row>
    <row r="11" spans="1:15" ht="25.5">
      <c r="A11" s="103"/>
      <c r="B11" s="103" t="s">
        <v>50</v>
      </c>
      <c r="C11" s="65" t="s">
        <v>186</v>
      </c>
      <c r="D11" s="66">
        <v>0</v>
      </c>
      <c r="E11" s="66">
        <v>0</v>
      </c>
      <c r="F11" s="66">
        <v>0</v>
      </c>
      <c r="G11" s="66">
        <v>0</v>
      </c>
      <c r="H11" s="66">
        <v>0</v>
      </c>
      <c r="I11" s="66">
        <v>0</v>
      </c>
      <c r="J11" s="66">
        <v>0</v>
      </c>
      <c r="K11" s="66">
        <v>0</v>
      </c>
      <c r="L11" s="66">
        <v>0</v>
      </c>
      <c r="M11" s="66">
        <v>0</v>
      </c>
      <c r="N11" s="66">
        <v>0</v>
      </c>
      <c r="O11" s="67">
        <f t="shared" si="0"/>
        <v>0</v>
      </c>
    </row>
    <row r="12" spans="1:15">
      <c r="A12" s="104"/>
      <c r="B12" s="104"/>
      <c r="C12" s="65" t="s">
        <v>179</v>
      </c>
      <c r="D12" s="66">
        <v>0</v>
      </c>
      <c r="E12" s="66">
        <v>0</v>
      </c>
      <c r="F12" s="66">
        <v>0</v>
      </c>
      <c r="G12" s="66">
        <v>0</v>
      </c>
      <c r="H12" s="66">
        <v>0</v>
      </c>
      <c r="I12" s="66">
        <v>0</v>
      </c>
      <c r="J12" s="66">
        <v>0</v>
      </c>
      <c r="K12" s="66">
        <v>0</v>
      </c>
      <c r="L12" s="66">
        <v>0</v>
      </c>
      <c r="M12" s="66">
        <v>0</v>
      </c>
      <c r="N12" s="66">
        <v>0</v>
      </c>
      <c r="O12" s="67">
        <f t="shared" si="0"/>
        <v>0</v>
      </c>
    </row>
    <row r="13" spans="1:15" ht="25.5">
      <c r="A13" s="103"/>
      <c r="B13" s="103" t="s">
        <v>51</v>
      </c>
      <c r="C13" s="65" t="s">
        <v>186</v>
      </c>
      <c r="D13" s="66">
        <v>0</v>
      </c>
      <c r="E13" s="66">
        <v>0</v>
      </c>
      <c r="F13" s="66">
        <v>0</v>
      </c>
      <c r="G13" s="66">
        <v>0</v>
      </c>
      <c r="H13" s="66">
        <v>0</v>
      </c>
      <c r="I13" s="66">
        <v>0</v>
      </c>
      <c r="J13" s="66">
        <v>0</v>
      </c>
      <c r="K13" s="66">
        <v>0</v>
      </c>
      <c r="L13" s="66">
        <v>0</v>
      </c>
      <c r="M13" s="66">
        <v>0</v>
      </c>
      <c r="N13" s="66">
        <v>0</v>
      </c>
      <c r="O13" s="67">
        <f t="shared" si="0"/>
        <v>0</v>
      </c>
    </row>
    <row r="14" spans="1:15">
      <c r="A14" s="104"/>
      <c r="B14" s="104"/>
      <c r="C14" s="65" t="s">
        <v>179</v>
      </c>
      <c r="D14" s="66">
        <v>0</v>
      </c>
      <c r="E14" s="66">
        <v>0</v>
      </c>
      <c r="F14" s="66">
        <v>0</v>
      </c>
      <c r="G14" s="66">
        <v>0</v>
      </c>
      <c r="H14" s="66">
        <v>0</v>
      </c>
      <c r="I14" s="66">
        <v>0</v>
      </c>
      <c r="J14" s="66">
        <v>0</v>
      </c>
      <c r="K14" s="66">
        <v>0</v>
      </c>
      <c r="L14" s="66">
        <v>0</v>
      </c>
      <c r="M14" s="66">
        <v>0</v>
      </c>
      <c r="N14" s="66">
        <v>0</v>
      </c>
      <c r="O14" s="67">
        <f t="shared" si="0"/>
        <v>0</v>
      </c>
    </row>
    <row r="15" spans="1:15" ht="25.5">
      <c r="A15" s="103"/>
      <c r="B15" s="103" t="s">
        <v>52</v>
      </c>
      <c r="C15" s="65" t="s">
        <v>186</v>
      </c>
      <c r="D15" s="66">
        <v>0</v>
      </c>
      <c r="E15" s="66">
        <v>0</v>
      </c>
      <c r="F15" s="66">
        <v>0</v>
      </c>
      <c r="G15" s="66">
        <v>0</v>
      </c>
      <c r="H15" s="66">
        <v>0</v>
      </c>
      <c r="I15" s="66">
        <v>0</v>
      </c>
      <c r="J15" s="66">
        <v>0</v>
      </c>
      <c r="K15" s="66">
        <v>0</v>
      </c>
      <c r="L15" s="66">
        <v>0</v>
      </c>
      <c r="M15" s="66">
        <v>0</v>
      </c>
      <c r="N15" s="66">
        <v>0</v>
      </c>
      <c r="O15" s="67">
        <f t="shared" si="0"/>
        <v>0</v>
      </c>
    </row>
    <row r="16" spans="1:15">
      <c r="A16" s="104"/>
      <c r="B16" s="104"/>
      <c r="C16" s="65" t="s">
        <v>179</v>
      </c>
      <c r="D16" s="66">
        <v>0</v>
      </c>
      <c r="E16" s="66">
        <v>0</v>
      </c>
      <c r="F16" s="66">
        <v>0</v>
      </c>
      <c r="G16" s="66">
        <v>0</v>
      </c>
      <c r="H16" s="66">
        <v>0</v>
      </c>
      <c r="I16" s="66">
        <v>0</v>
      </c>
      <c r="J16" s="66">
        <v>0</v>
      </c>
      <c r="K16" s="66">
        <v>0</v>
      </c>
      <c r="L16" s="66">
        <v>0</v>
      </c>
      <c r="M16" s="66">
        <v>0</v>
      </c>
      <c r="N16" s="66">
        <v>0</v>
      </c>
      <c r="O16" s="67">
        <f t="shared" si="0"/>
        <v>0</v>
      </c>
    </row>
    <row r="17" spans="1:15" ht="25.5">
      <c r="A17" s="103"/>
      <c r="B17" s="103" t="s">
        <v>53</v>
      </c>
      <c r="C17" s="65" t="s">
        <v>186</v>
      </c>
      <c r="D17" s="66">
        <v>0</v>
      </c>
      <c r="E17" s="66">
        <v>0</v>
      </c>
      <c r="F17" s="66">
        <v>0</v>
      </c>
      <c r="G17" s="66">
        <v>0</v>
      </c>
      <c r="H17" s="66">
        <v>0</v>
      </c>
      <c r="I17" s="66">
        <v>0</v>
      </c>
      <c r="J17" s="66">
        <v>0</v>
      </c>
      <c r="K17" s="66">
        <v>0</v>
      </c>
      <c r="L17" s="66">
        <v>0</v>
      </c>
      <c r="M17" s="66">
        <v>0</v>
      </c>
      <c r="N17" s="66">
        <v>0</v>
      </c>
      <c r="O17" s="67">
        <f t="shared" si="0"/>
        <v>0</v>
      </c>
    </row>
    <row r="18" spans="1:15">
      <c r="A18" s="104"/>
      <c r="B18" s="104"/>
      <c r="C18" s="65" t="s">
        <v>179</v>
      </c>
      <c r="D18" s="66">
        <v>0</v>
      </c>
      <c r="E18" s="66">
        <v>0</v>
      </c>
      <c r="F18" s="66">
        <v>0</v>
      </c>
      <c r="G18" s="66">
        <v>0</v>
      </c>
      <c r="H18" s="66">
        <v>0</v>
      </c>
      <c r="I18" s="66">
        <v>0</v>
      </c>
      <c r="J18" s="66">
        <v>0</v>
      </c>
      <c r="K18" s="66">
        <v>0</v>
      </c>
      <c r="L18" s="66">
        <v>0</v>
      </c>
      <c r="M18" s="66">
        <v>0</v>
      </c>
      <c r="N18" s="66">
        <v>0</v>
      </c>
      <c r="O18" s="67">
        <f t="shared" si="0"/>
        <v>0</v>
      </c>
    </row>
    <row r="19" spans="1:15" ht="25.5">
      <c r="A19" s="103"/>
      <c r="B19" s="103" t="s">
        <v>54</v>
      </c>
      <c r="C19" s="65" t="s">
        <v>186</v>
      </c>
      <c r="D19" s="66">
        <v>0</v>
      </c>
      <c r="E19" s="66">
        <v>0</v>
      </c>
      <c r="F19" s="66">
        <v>0</v>
      </c>
      <c r="G19" s="66">
        <v>0</v>
      </c>
      <c r="H19" s="66">
        <v>0</v>
      </c>
      <c r="I19" s="66">
        <v>0</v>
      </c>
      <c r="J19" s="66">
        <v>0</v>
      </c>
      <c r="K19" s="66">
        <v>0</v>
      </c>
      <c r="L19" s="66">
        <v>0</v>
      </c>
      <c r="M19" s="66">
        <v>0</v>
      </c>
      <c r="N19" s="66">
        <v>0</v>
      </c>
      <c r="O19" s="67">
        <f t="shared" si="0"/>
        <v>0</v>
      </c>
    </row>
    <row r="20" spans="1:15">
      <c r="A20" s="104"/>
      <c r="B20" s="104"/>
      <c r="C20" s="65" t="s">
        <v>179</v>
      </c>
      <c r="D20" s="66">
        <v>0</v>
      </c>
      <c r="E20" s="66">
        <v>0</v>
      </c>
      <c r="F20" s="66">
        <v>0</v>
      </c>
      <c r="G20" s="66">
        <v>0</v>
      </c>
      <c r="H20" s="66">
        <v>0</v>
      </c>
      <c r="I20" s="66">
        <v>0</v>
      </c>
      <c r="J20" s="66">
        <v>0</v>
      </c>
      <c r="K20" s="66">
        <v>0</v>
      </c>
      <c r="L20" s="66">
        <v>0</v>
      </c>
      <c r="M20" s="66">
        <v>0</v>
      </c>
      <c r="N20" s="66">
        <v>0</v>
      </c>
      <c r="O20" s="67">
        <f t="shared" si="0"/>
        <v>0</v>
      </c>
    </row>
    <row r="21" spans="1:15" ht="25.5" customHeight="1">
      <c r="A21" s="103"/>
      <c r="B21" s="103" t="s">
        <v>55</v>
      </c>
      <c r="C21" s="65" t="s">
        <v>186</v>
      </c>
      <c r="D21" s="66">
        <v>0</v>
      </c>
      <c r="E21" s="66">
        <v>0</v>
      </c>
      <c r="F21" s="66">
        <v>0</v>
      </c>
      <c r="G21" s="66">
        <v>0</v>
      </c>
      <c r="H21" s="66">
        <v>0</v>
      </c>
      <c r="I21" s="66">
        <v>0</v>
      </c>
      <c r="J21" s="66">
        <v>0</v>
      </c>
      <c r="K21" s="66">
        <v>0</v>
      </c>
      <c r="L21" s="66">
        <v>0</v>
      </c>
      <c r="M21" s="66">
        <v>0</v>
      </c>
      <c r="N21" s="66">
        <v>0</v>
      </c>
      <c r="O21" s="67">
        <f t="shared" si="0"/>
        <v>0</v>
      </c>
    </row>
    <row r="22" spans="1:15">
      <c r="A22" s="104"/>
      <c r="B22" s="104"/>
      <c r="C22" s="65" t="s">
        <v>179</v>
      </c>
      <c r="D22" s="66">
        <v>0</v>
      </c>
      <c r="E22" s="66">
        <v>0</v>
      </c>
      <c r="F22" s="66">
        <v>0</v>
      </c>
      <c r="G22" s="66">
        <v>0</v>
      </c>
      <c r="H22" s="66">
        <v>0</v>
      </c>
      <c r="I22" s="66">
        <v>0</v>
      </c>
      <c r="J22" s="66">
        <v>0</v>
      </c>
      <c r="K22" s="66">
        <v>0</v>
      </c>
      <c r="L22" s="66">
        <v>0</v>
      </c>
      <c r="M22" s="66">
        <v>0</v>
      </c>
      <c r="N22" s="66">
        <v>0</v>
      </c>
      <c r="O22" s="67">
        <f t="shared" si="0"/>
        <v>0</v>
      </c>
    </row>
    <row r="23" spans="1:15" ht="25.5">
      <c r="A23" s="103"/>
      <c r="B23" s="103" t="s">
        <v>56</v>
      </c>
      <c r="C23" s="65" t="s">
        <v>186</v>
      </c>
      <c r="D23" s="66">
        <v>0</v>
      </c>
      <c r="E23" s="66">
        <v>0</v>
      </c>
      <c r="F23" s="66">
        <v>0</v>
      </c>
      <c r="G23" s="66">
        <v>0</v>
      </c>
      <c r="H23" s="66">
        <v>0</v>
      </c>
      <c r="I23" s="66">
        <v>0</v>
      </c>
      <c r="J23" s="66">
        <v>0</v>
      </c>
      <c r="K23" s="66">
        <v>0</v>
      </c>
      <c r="L23" s="66">
        <v>0</v>
      </c>
      <c r="M23" s="66">
        <v>0</v>
      </c>
      <c r="N23" s="66">
        <v>0</v>
      </c>
      <c r="O23" s="67">
        <f t="shared" si="0"/>
        <v>0</v>
      </c>
    </row>
    <row r="24" spans="1:15">
      <c r="A24" s="104"/>
      <c r="B24" s="104"/>
      <c r="C24" s="65" t="s">
        <v>179</v>
      </c>
      <c r="D24" s="66">
        <v>0</v>
      </c>
      <c r="E24" s="66">
        <v>0</v>
      </c>
      <c r="F24" s="66">
        <v>0</v>
      </c>
      <c r="G24" s="66">
        <v>0</v>
      </c>
      <c r="H24" s="66">
        <v>0</v>
      </c>
      <c r="I24" s="66">
        <v>0</v>
      </c>
      <c r="J24" s="66">
        <v>0</v>
      </c>
      <c r="K24" s="66">
        <v>0</v>
      </c>
      <c r="L24" s="66">
        <v>0</v>
      </c>
      <c r="M24" s="66">
        <v>0</v>
      </c>
      <c r="N24" s="66">
        <v>0</v>
      </c>
      <c r="O24" s="67">
        <f t="shared" si="0"/>
        <v>0</v>
      </c>
    </row>
    <row r="25" spans="1:15" ht="25.5">
      <c r="A25" s="103"/>
      <c r="B25" s="103" t="s">
        <v>57</v>
      </c>
      <c r="C25" s="65" t="s">
        <v>186</v>
      </c>
      <c r="D25" s="66">
        <v>0</v>
      </c>
      <c r="E25" s="66">
        <v>0</v>
      </c>
      <c r="F25" s="66">
        <v>0</v>
      </c>
      <c r="G25" s="66">
        <v>0</v>
      </c>
      <c r="H25" s="66">
        <v>0</v>
      </c>
      <c r="I25" s="66">
        <v>0</v>
      </c>
      <c r="J25" s="66">
        <v>0</v>
      </c>
      <c r="K25" s="66">
        <v>0</v>
      </c>
      <c r="L25" s="66">
        <v>0</v>
      </c>
      <c r="M25" s="66">
        <v>0</v>
      </c>
      <c r="N25" s="66">
        <v>0</v>
      </c>
      <c r="O25" s="67">
        <f t="shared" si="0"/>
        <v>0</v>
      </c>
    </row>
    <row r="26" spans="1:15">
      <c r="A26" s="104"/>
      <c r="B26" s="104"/>
      <c r="C26" s="65" t="s">
        <v>179</v>
      </c>
      <c r="D26" s="66">
        <v>0</v>
      </c>
      <c r="E26" s="66">
        <v>0</v>
      </c>
      <c r="F26" s="66">
        <v>0</v>
      </c>
      <c r="G26" s="66">
        <v>0</v>
      </c>
      <c r="H26" s="66">
        <v>0</v>
      </c>
      <c r="I26" s="66">
        <v>0</v>
      </c>
      <c r="J26" s="66">
        <v>0</v>
      </c>
      <c r="K26" s="66">
        <v>0</v>
      </c>
      <c r="L26" s="66">
        <v>0</v>
      </c>
      <c r="M26" s="66">
        <v>0</v>
      </c>
      <c r="N26" s="66">
        <v>0</v>
      </c>
      <c r="O26" s="67">
        <f t="shared" si="0"/>
        <v>0</v>
      </c>
    </row>
    <row r="27" spans="1:15" ht="25.5">
      <c r="A27" s="103"/>
      <c r="B27" s="103" t="s">
        <v>58</v>
      </c>
      <c r="C27" s="65" t="s">
        <v>186</v>
      </c>
      <c r="D27" s="66">
        <v>0</v>
      </c>
      <c r="E27" s="66">
        <v>0</v>
      </c>
      <c r="F27" s="66">
        <v>0</v>
      </c>
      <c r="G27" s="66">
        <v>0</v>
      </c>
      <c r="H27" s="66">
        <v>0</v>
      </c>
      <c r="I27" s="66">
        <v>0</v>
      </c>
      <c r="J27" s="66">
        <v>0</v>
      </c>
      <c r="K27" s="66">
        <v>0</v>
      </c>
      <c r="L27" s="66">
        <v>0</v>
      </c>
      <c r="M27" s="66">
        <v>0</v>
      </c>
      <c r="N27" s="66">
        <v>0</v>
      </c>
      <c r="O27" s="67">
        <f t="shared" si="0"/>
        <v>0</v>
      </c>
    </row>
    <row r="28" spans="1:15">
      <c r="A28" s="104"/>
      <c r="B28" s="104"/>
      <c r="C28" s="65" t="s">
        <v>179</v>
      </c>
      <c r="D28" s="66">
        <v>0</v>
      </c>
      <c r="E28" s="66">
        <v>0</v>
      </c>
      <c r="F28" s="66">
        <v>0</v>
      </c>
      <c r="G28" s="66">
        <v>0</v>
      </c>
      <c r="H28" s="66">
        <v>0</v>
      </c>
      <c r="I28" s="66">
        <v>0</v>
      </c>
      <c r="J28" s="66">
        <v>0</v>
      </c>
      <c r="K28" s="66">
        <v>0</v>
      </c>
      <c r="L28" s="66">
        <v>0</v>
      </c>
      <c r="M28" s="66">
        <v>0</v>
      </c>
      <c r="N28" s="66">
        <v>0</v>
      </c>
      <c r="O28" s="67">
        <f t="shared" si="0"/>
        <v>0</v>
      </c>
    </row>
    <row r="29" spans="1:15" ht="25.5">
      <c r="A29" s="103"/>
      <c r="B29" s="103" t="s">
        <v>59</v>
      </c>
      <c r="C29" s="65" t="s">
        <v>186</v>
      </c>
      <c r="D29" s="66">
        <v>0</v>
      </c>
      <c r="E29" s="66">
        <v>0</v>
      </c>
      <c r="F29" s="66">
        <v>0</v>
      </c>
      <c r="G29" s="66">
        <v>0</v>
      </c>
      <c r="H29" s="66">
        <v>0</v>
      </c>
      <c r="I29" s="66">
        <v>0</v>
      </c>
      <c r="J29" s="66">
        <v>0</v>
      </c>
      <c r="K29" s="66">
        <v>0</v>
      </c>
      <c r="L29" s="66">
        <v>0</v>
      </c>
      <c r="M29" s="66">
        <v>0</v>
      </c>
      <c r="N29" s="66">
        <v>0</v>
      </c>
      <c r="O29" s="67">
        <f t="shared" si="0"/>
        <v>0</v>
      </c>
    </row>
    <row r="30" spans="1:15">
      <c r="A30" s="104"/>
      <c r="B30" s="104"/>
      <c r="C30" s="65" t="s">
        <v>179</v>
      </c>
      <c r="D30" s="66">
        <v>0</v>
      </c>
      <c r="E30" s="66">
        <v>0</v>
      </c>
      <c r="F30" s="66">
        <v>0</v>
      </c>
      <c r="G30" s="66">
        <v>0</v>
      </c>
      <c r="H30" s="66">
        <v>0</v>
      </c>
      <c r="I30" s="66">
        <v>0</v>
      </c>
      <c r="J30" s="66">
        <v>0</v>
      </c>
      <c r="K30" s="66">
        <v>0</v>
      </c>
      <c r="L30" s="66">
        <v>0</v>
      </c>
      <c r="M30" s="66">
        <v>0</v>
      </c>
      <c r="N30" s="66">
        <v>0</v>
      </c>
      <c r="O30" s="67">
        <f t="shared" si="0"/>
        <v>0</v>
      </c>
    </row>
    <row r="31" spans="1:15" ht="25.5">
      <c r="A31" s="103"/>
      <c r="B31" s="103" t="s">
        <v>60</v>
      </c>
      <c r="C31" s="65" t="s">
        <v>186</v>
      </c>
      <c r="D31" s="66">
        <v>0</v>
      </c>
      <c r="E31" s="66">
        <v>0</v>
      </c>
      <c r="F31" s="66">
        <v>0</v>
      </c>
      <c r="G31" s="66">
        <v>0</v>
      </c>
      <c r="H31" s="66">
        <v>0</v>
      </c>
      <c r="I31" s="66">
        <v>0</v>
      </c>
      <c r="J31" s="66">
        <v>0</v>
      </c>
      <c r="K31" s="66">
        <v>0</v>
      </c>
      <c r="L31" s="66">
        <v>0</v>
      </c>
      <c r="M31" s="66">
        <v>0</v>
      </c>
      <c r="N31" s="66">
        <v>0</v>
      </c>
      <c r="O31" s="67">
        <f t="shared" si="0"/>
        <v>0</v>
      </c>
    </row>
    <row r="32" spans="1:15">
      <c r="A32" s="104"/>
      <c r="B32" s="104"/>
      <c r="C32" s="65" t="s">
        <v>179</v>
      </c>
      <c r="D32" s="66">
        <v>0</v>
      </c>
      <c r="E32" s="66">
        <v>0</v>
      </c>
      <c r="F32" s="66">
        <v>0</v>
      </c>
      <c r="G32" s="66">
        <v>0</v>
      </c>
      <c r="H32" s="66">
        <v>0</v>
      </c>
      <c r="I32" s="66">
        <v>0</v>
      </c>
      <c r="J32" s="66">
        <v>0</v>
      </c>
      <c r="K32" s="66">
        <v>0</v>
      </c>
      <c r="L32" s="66">
        <v>0</v>
      </c>
      <c r="M32" s="66">
        <v>0</v>
      </c>
      <c r="N32" s="66">
        <v>0</v>
      </c>
      <c r="O32" s="67">
        <f t="shared" si="0"/>
        <v>0</v>
      </c>
    </row>
    <row r="33" spans="1:15" ht="25.5">
      <c r="A33" s="103"/>
      <c r="B33" s="103" t="s">
        <v>61</v>
      </c>
      <c r="C33" s="65" t="s">
        <v>186</v>
      </c>
      <c r="D33" s="66">
        <v>0</v>
      </c>
      <c r="E33" s="66">
        <v>0</v>
      </c>
      <c r="F33" s="66">
        <v>0</v>
      </c>
      <c r="G33" s="66">
        <v>0</v>
      </c>
      <c r="H33" s="66">
        <v>0</v>
      </c>
      <c r="I33" s="66">
        <v>0</v>
      </c>
      <c r="J33" s="66">
        <v>0</v>
      </c>
      <c r="K33" s="66">
        <v>0</v>
      </c>
      <c r="L33" s="66">
        <v>0</v>
      </c>
      <c r="M33" s="66">
        <v>0</v>
      </c>
      <c r="N33" s="66">
        <v>0</v>
      </c>
      <c r="O33" s="67">
        <f t="shared" si="0"/>
        <v>0</v>
      </c>
    </row>
    <row r="34" spans="1:15">
      <c r="A34" s="104"/>
      <c r="B34" s="104"/>
      <c r="C34" s="65" t="s">
        <v>179</v>
      </c>
      <c r="D34" s="66">
        <v>0</v>
      </c>
      <c r="E34" s="66">
        <v>0</v>
      </c>
      <c r="F34" s="66">
        <v>0</v>
      </c>
      <c r="G34" s="66">
        <v>0</v>
      </c>
      <c r="H34" s="66">
        <v>0</v>
      </c>
      <c r="I34" s="66">
        <v>0</v>
      </c>
      <c r="J34" s="66">
        <v>0</v>
      </c>
      <c r="K34" s="66">
        <v>0</v>
      </c>
      <c r="L34" s="66">
        <v>0</v>
      </c>
      <c r="M34" s="66">
        <v>0</v>
      </c>
      <c r="N34" s="66">
        <v>0</v>
      </c>
      <c r="O34" s="67">
        <f t="shared" si="0"/>
        <v>0</v>
      </c>
    </row>
    <row r="35" spans="1:15" ht="25.5">
      <c r="A35" s="103"/>
      <c r="B35" s="103" t="s">
        <v>62</v>
      </c>
      <c r="C35" s="65" t="s">
        <v>186</v>
      </c>
      <c r="D35" s="66">
        <v>0</v>
      </c>
      <c r="E35" s="66">
        <v>0</v>
      </c>
      <c r="F35" s="66">
        <v>0</v>
      </c>
      <c r="G35" s="66">
        <v>0</v>
      </c>
      <c r="H35" s="66">
        <v>0</v>
      </c>
      <c r="I35" s="66">
        <v>0</v>
      </c>
      <c r="J35" s="66">
        <v>0</v>
      </c>
      <c r="K35" s="66">
        <v>0</v>
      </c>
      <c r="L35" s="66">
        <v>0</v>
      </c>
      <c r="M35" s="66">
        <v>0</v>
      </c>
      <c r="N35" s="66">
        <v>0</v>
      </c>
      <c r="O35" s="67">
        <f t="shared" si="0"/>
        <v>0</v>
      </c>
    </row>
    <row r="36" spans="1:15">
      <c r="A36" s="104"/>
      <c r="B36" s="104"/>
      <c r="C36" s="65" t="s">
        <v>179</v>
      </c>
      <c r="D36" s="66">
        <v>0</v>
      </c>
      <c r="E36" s="66">
        <v>0</v>
      </c>
      <c r="F36" s="66">
        <v>0</v>
      </c>
      <c r="G36" s="66">
        <v>0</v>
      </c>
      <c r="H36" s="66">
        <v>0</v>
      </c>
      <c r="I36" s="66">
        <v>0</v>
      </c>
      <c r="J36" s="66">
        <v>0</v>
      </c>
      <c r="K36" s="66">
        <v>0</v>
      </c>
      <c r="L36" s="66">
        <v>0</v>
      </c>
      <c r="M36" s="66">
        <v>0</v>
      </c>
      <c r="N36" s="66">
        <v>0</v>
      </c>
      <c r="O36" s="67">
        <f t="shared" si="0"/>
        <v>0</v>
      </c>
    </row>
    <row r="37" spans="1:15" ht="25.5">
      <c r="A37" s="103"/>
      <c r="B37" s="103" t="s">
        <v>63</v>
      </c>
      <c r="C37" s="65" t="s">
        <v>186</v>
      </c>
      <c r="D37" s="66">
        <v>0</v>
      </c>
      <c r="E37" s="66">
        <v>0</v>
      </c>
      <c r="F37" s="66">
        <v>0</v>
      </c>
      <c r="G37" s="66">
        <v>0</v>
      </c>
      <c r="H37" s="66">
        <v>0</v>
      </c>
      <c r="I37" s="66">
        <v>0</v>
      </c>
      <c r="J37" s="66">
        <v>0</v>
      </c>
      <c r="K37" s="66">
        <v>0</v>
      </c>
      <c r="L37" s="66">
        <v>0</v>
      </c>
      <c r="M37" s="66">
        <v>0</v>
      </c>
      <c r="N37" s="66">
        <v>0</v>
      </c>
      <c r="O37" s="67">
        <f t="shared" si="0"/>
        <v>0</v>
      </c>
    </row>
    <row r="38" spans="1:15">
      <c r="A38" s="104"/>
      <c r="B38" s="104"/>
      <c r="C38" s="65" t="s">
        <v>179</v>
      </c>
      <c r="D38" s="66">
        <v>0</v>
      </c>
      <c r="E38" s="66">
        <v>0</v>
      </c>
      <c r="F38" s="66">
        <v>0</v>
      </c>
      <c r="G38" s="66">
        <v>0</v>
      </c>
      <c r="H38" s="66">
        <v>0</v>
      </c>
      <c r="I38" s="66">
        <v>0</v>
      </c>
      <c r="J38" s="66">
        <v>0</v>
      </c>
      <c r="K38" s="66">
        <v>0</v>
      </c>
      <c r="L38" s="66">
        <v>0</v>
      </c>
      <c r="M38" s="66">
        <v>0</v>
      </c>
      <c r="N38" s="66">
        <v>0</v>
      </c>
      <c r="O38" s="67">
        <f t="shared" si="0"/>
        <v>0</v>
      </c>
    </row>
    <row r="39" spans="1:15" ht="25.5">
      <c r="A39" s="103"/>
      <c r="B39" s="103" t="s">
        <v>64</v>
      </c>
      <c r="C39" s="65" t="s">
        <v>186</v>
      </c>
      <c r="D39" s="66">
        <v>0</v>
      </c>
      <c r="E39" s="66">
        <v>0</v>
      </c>
      <c r="F39" s="66">
        <v>0</v>
      </c>
      <c r="G39" s="66">
        <v>0</v>
      </c>
      <c r="H39" s="66">
        <v>0</v>
      </c>
      <c r="I39" s="66">
        <v>0</v>
      </c>
      <c r="J39" s="66">
        <v>0</v>
      </c>
      <c r="K39" s="66">
        <v>0</v>
      </c>
      <c r="L39" s="66">
        <v>0</v>
      </c>
      <c r="M39" s="66">
        <v>0</v>
      </c>
      <c r="N39" s="66">
        <v>0</v>
      </c>
      <c r="O39" s="67">
        <f t="shared" si="0"/>
        <v>0</v>
      </c>
    </row>
    <row r="40" spans="1:15">
      <c r="A40" s="104"/>
      <c r="B40" s="104"/>
      <c r="C40" s="65" t="s">
        <v>179</v>
      </c>
      <c r="D40" s="66">
        <v>0</v>
      </c>
      <c r="E40" s="66">
        <v>0</v>
      </c>
      <c r="F40" s="66">
        <v>0</v>
      </c>
      <c r="G40" s="66">
        <v>0</v>
      </c>
      <c r="H40" s="66">
        <v>0</v>
      </c>
      <c r="I40" s="66">
        <v>0</v>
      </c>
      <c r="J40" s="66">
        <v>0</v>
      </c>
      <c r="K40" s="66">
        <v>0</v>
      </c>
      <c r="L40" s="66">
        <v>0</v>
      </c>
      <c r="M40" s="66">
        <v>0</v>
      </c>
      <c r="N40" s="66">
        <v>0</v>
      </c>
      <c r="O40" s="67">
        <f t="shared" si="0"/>
        <v>0</v>
      </c>
    </row>
    <row r="41" spans="1:15" ht="25.5">
      <c r="A41" s="103"/>
      <c r="B41" s="103" t="s">
        <v>65</v>
      </c>
      <c r="C41" s="65" t="s">
        <v>186</v>
      </c>
      <c r="D41" s="66">
        <v>0</v>
      </c>
      <c r="E41" s="66">
        <v>0</v>
      </c>
      <c r="F41" s="66">
        <v>0</v>
      </c>
      <c r="G41" s="66">
        <v>0</v>
      </c>
      <c r="H41" s="66">
        <v>0</v>
      </c>
      <c r="I41" s="66">
        <v>0</v>
      </c>
      <c r="J41" s="66">
        <v>0</v>
      </c>
      <c r="K41" s="66">
        <v>0</v>
      </c>
      <c r="L41" s="66">
        <v>0</v>
      </c>
      <c r="M41" s="66">
        <v>0</v>
      </c>
      <c r="N41" s="66">
        <v>0</v>
      </c>
      <c r="O41" s="67">
        <f t="shared" si="0"/>
        <v>0</v>
      </c>
    </row>
    <row r="42" spans="1:15" s="31" customFormat="1">
      <c r="A42" s="104"/>
      <c r="B42" s="104"/>
      <c r="C42" s="65" t="s">
        <v>179</v>
      </c>
      <c r="D42" s="66">
        <v>0</v>
      </c>
      <c r="E42" s="66">
        <v>0</v>
      </c>
      <c r="F42" s="66">
        <v>0</v>
      </c>
      <c r="G42" s="66">
        <v>0</v>
      </c>
      <c r="H42" s="66">
        <v>0</v>
      </c>
      <c r="I42" s="66">
        <v>0</v>
      </c>
      <c r="J42" s="66">
        <v>0</v>
      </c>
      <c r="K42" s="66">
        <v>0</v>
      </c>
      <c r="L42" s="66">
        <v>0</v>
      </c>
      <c r="M42" s="66">
        <v>0</v>
      </c>
      <c r="N42" s="66">
        <v>0</v>
      </c>
      <c r="O42" s="67">
        <f t="shared" si="0"/>
        <v>0</v>
      </c>
    </row>
    <row r="43" spans="1:15" ht="25.5">
      <c r="A43" s="103"/>
      <c r="B43" s="103" t="s">
        <v>66</v>
      </c>
      <c r="C43" s="65" t="s">
        <v>186</v>
      </c>
      <c r="D43" s="66">
        <v>0</v>
      </c>
      <c r="E43" s="66">
        <v>0</v>
      </c>
      <c r="F43" s="66">
        <v>0</v>
      </c>
      <c r="G43" s="66">
        <v>0</v>
      </c>
      <c r="H43" s="66">
        <v>0</v>
      </c>
      <c r="I43" s="66">
        <v>0</v>
      </c>
      <c r="J43" s="66">
        <v>0</v>
      </c>
      <c r="K43" s="66">
        <v>0</v>
      </c>
      <c r="L43" s="66">
        <v>0</v>
      </c>
      <c r="M43" s="66">
        <v>0</v>
      </c>
      <c r="N43" s="66">
        <v>0</v>
      </c>
      <c r="O43" s="67">
        <f t="shared" si="0"/>
        <v>0</v>
      </c>
    </row>
    <row r="44" spans="1:15">
      <c r="A44" s="104"/>
      <c r="B44" s="104"/>
      <c r="C44" s="65" t="s">
        <v>179</v>
      </c>
      <c r="D44" s="66">
        <v>0</v>
      </c>
      <c r="E44" s="66">
        <v>0</v>
      </c>
      <c r="F44" s="66">
        <v>0</v>
      </c>
      <c r="G44" s="66">
        <v>0</v>
      </c>
      <c r="H44" s="66">
        <v>0</v>
      </c>
      <c r="I44" s="66">
        <v>0</v>
      </c>
      <c r="J44" s="66">
        <v>0</v>
      </c>
      <c r="K44" s="66">
        <v>0</v>
      </c>
      <c r="L44" s="66">
        <v>0</v>
      </c>
      <c r="M44" s="66">
        <v>0</v>
      </c>
      <c r="N44" s="66">
        <v>0</v>
      </c>
      <c r="O44" s="67">
        <f t="shared" si="0"/>
        <v>0</v>
      </c>
    </row>
    <row r="45" spans="1:15" ht="25.5">
      <c r="A45" s="103"/>
      <c r="B45" s="103" t="s">
        <v>67</v>
      </c>
      <c r="C45" s="65" t="s">
        <v>186</v>
      </c>
      <c r="D45" s="66">
        <v>1</v>
      </c>
      <c r="E45" s="66">
        <v>0</v>
      </c>
      <c r="F45" s="66">
        <v>2</v>
      </c>
      <c r="G45" s="66">
        <v>1</v>
      </c>
      <c r="H45" s="66">
        <v>1</v>
      </c>
      <c r="I45" s="66">
        <v>1</v>
      </c>
      <c r="J45" s="66">
        <v>1</v>
      </c>
      <c r="K45" s="66">
        <v>1</v>
      </c>
      <c r="L45" s="66">
        <v>0</v>
      </c>
      <c r="M45" s="66">
        <v>0</v>
      </c>
      <c r="N45" s="66">
        <v>1</v>
      </c>
      <c r="O45" s="67">
        <f t="shared" si="0"/>
        <v>9</v>
      </c>
    </row>
    <row r="46" spans="1:15">
      <c r="A46" s="104"/>
      <c r="B46" s="104"/>
      <c r="C46" s="65" t="s">
        <v>179</v>
      </c>
      <c r="D46" s="66">
        <v>0</v>
      </c>
      <c r="E46" s="66">
        <v>0</v>
      </c>
      <c r="F46" s="66">
        <v>1</v>
      </c>
      <c r="G46" s="66">
        <v>0</v>
      </c>
      <c r="H46" s="66">
        <v>0</v>
      </c>
      <c r="I46" s="66">
        <v>0</v>
      </c>
      <c r="J46" s="66">
        <v>0</v>
      </c>
      <c r="K46" s="66">
        <v>1</v>
      </c>
      <c r="L46" s="66">
        <v>0</v>
      </c>
      <c r="M46" s="66">
        <v>0</v>
      </c>
      <c r="N46" s="66">
        <v>0</v>
      </c>
      <c r="O46" s="67">
        <f t="shared" si="0"/>
        <v>2</v>
      </c>
    </row>
    <row r="47" spans="1:15" ht="25.5">
      <c r="A47" s="103"/>
      <c r="B47" s="103" t="s">
        <v>68</v>
      </c>
      <c r="C47" s="65" t="s">
        <v>186</v>
      </c>
      <c r="D47" s="66">
        <v>0</v>
      </c>
      <c r="E47" s="66">
        <v>0</v>
      </c>
      <c r="F47" s="66">
        <v>0</v>
      </c>
      <c r="G47" s="66">
        <v>0</v>
      </c>
      <c r="H47" s="66">
        <v>0</v>
      </c>
      <c r="I47" s="66">
        <v>0</v>
      </c>
      <c r="J47" s="66">
        <v>0</v>
      </c>
      <c r="K47" s="66">
        <v>0</v>
      </c>
      <c r="L47" s="66">
        <v>0</v>
      </c>
      <c r="M47" s="66">
        <v>0</v>
      </c>
      <c r="N47" s="66">
        <v>0</v>
      </c>
      <c r="O47" s="67">
        <f t="shared" si="0"/>
        <v>0</v>
      </c>
    </row>
    <row r="48" spans="1:15">
      <c r="A48" s="104"/>
      <c r="B48" s="104"/>
      <c r="C48" s="65" t="s">
        <v>179</v>
      </c>
      <c r="D48" s="66">
        <v>0</v>
      </c>
      <c r="E48" s="66">
        <v>0</v>
      </c>
      <c r="F48" s="66">
        <v>0</v>
      </c>
      <c r="G48" s="66">
        <v>0</v>
      </c>
      <c r="H48" s="66">
        <v>0</v>
      </c>
      <c r="I48" s="66">
        <v>0</v>
      </c>
      <c r="J48" s="66">
        <v>0</v>
      </c>
      <c r="K48" s="66">
        <v>0</v>
      </c>
      <c r="L48" s="66">
        <v>0</v>
      </c>
      <c r="M48" s="66">
        <v>0</v>
      </c>
      <c r="N48" s="66">
        <v>0</v>
      </c>
      <c r="O48" s="67">
        <f t="shared" si="0"/>
        <v>0</v>
      </c>
    </row>
    <row r="49" spans="1:15" ht="25.5">
      <c r="A49" s="103"/>
      <c r="B49" s="103" t="s">
        <v>69</v>
      </c>
      <c r="C49" s="65" t="s">
        <v>186</v>
      </c>
      <c r="D49" s="66">
        <v>0</v>
      </c>
      <c r="E49" s="66">
        <v>0</v>
      </c>
      <c r="F49" s="66">
        <v>0</v>
      </c>
      <c r="G49" s="66">
        <v>0</v>
      </c>
      <c r="H49" s="66">
        <v>0</v>
      </c>
      <c r="I49" s="66">
        <v>0</v>
      </c>
      <c r="J49" s="66">
        <v>0</v>
      </c>
      <c r="K49" s="66">
        <v>0</v>
      </c>
      <c r="L49" s="66">
        <v>0</v>
      </c>
      <c r="M49" s="66">
        <v>0</v>
      </c>
      <c r="N49" s="66">
        <v>0</v>
      </c>
      <c r="O49" s="67">
        <f t="shared" si="0"/>
        <v>0</v>
      </c>
    </row>
    <row r="50" spans="1:15">
      <c r="A50" s="104"/>
      <c r="B50" s="104"/>
      <c r="C50" s="65" t="s">
        <v>179</v>
      </c>
      <c r="D50" s="66">
        <v>0</v>
      </c>
      <c r="E50" s="66">
        <v>0</v>
      </c>
      <c r="F50" s="66">
        <v>0</v>
      </c>
      <c r="G50" s="66">
        <v>0</v>
      </c>
      <c r="H50" s="66">
        <v>0</v>
      </c>
      <c r="I50" s="66">
        <v>0</v>
      </c>
      <c r="J50" s="66">
        <v>0</v>
      </c>
      <c r="K50" s="66">
        <v>0</v>
      </c>
      <c r="L50" s="66">
        <v>0</v>
      </c>
      <c r="M50" s="66">
        <v>0</v>
      </c>
      <c r="N50" s="66">
        <v>0</v>
      </c>
      <c r="O50" s="67">
        <f t="shared" si="0"/>
        <v>0</v>
      </c>
    </row>
    <row r="51" spans="1:15" ht="25.5">
      <c r="A51" s="103"/>
      <c r="B51" s="103" t="s">
        <v>70</v>
      </c>
      <c r="C51" s="65" t="s">
        <v>186</v>
      </c>
      <c r="D51" s="66">
        <v>0</v>
      </c>
      <c r="E51" s="66">
        <v>0</v>
      </c>
      <c r="F51" s="66">
        <v>0</v>
      </c>
      <c r="G51" s="66">
        <v>0</v>
      </c>
      <c r="H51" s="66">
        <v>0</v>
      </c>
      <c r="I51" s="66">
        <v>0</v>
      </c>
      <c r="J51" s="66">
        <v>0</v>
      </c>
      <c r="K51" s="66">
        <v>0</v>
      </c>
      <c r="L51" s="66">
        <v>0</v>
      </c>
      <c r="M51" s="66">
        <v>0</v>
      </c>
      <c r="N51" s="66">
        <v>0</v>
      </c>
      <c r="O51" s="67">
        <f t="shared" si="0"/>
        <v>0</v>
      </c>
    </row>
    <row r="52" spans="1:15">
      <c r="A52" s="104"/>
      <c r="B52" s="104"/>
      <c r="C52" s="65" t="s">
        <v>179</v>
      </c>
      <c r="D52" s="66">
        <v>0</v>
      </c>
      <c r="E52" s="66">
        <v>0</v>
      </c>
      <c r="F52" s="66">
        <v>0</v>
      </c>
      <c r="G52" s="66">
        <v>0</v>
      </c>
      <c r="H52" s="66">
        <v>0</v>
      </c>
      <c r="I52" s="66">
        <v>0</v>
      </c>
      <c r="J52" s="66">
        <v>0</v>
      </c>
      <c r="K52" s="66">
        <v>0</v>
      </c>
      <c r="L52" s="66">
        <v>0</v>
      </c>
      <c r="M52" s="66">
        <v>0</v>
      </c>
      <c r="N52" s="66">
        <v>0</v>
      </c>
      <c r="O52" s="67">
        <f t="shared" si="0"/>
        <v>0</v>
      </c>
    </row>
    <row r="53" spans="1:15" ht="25.5">
      <c r="A53" s="103"/>
      <c r="B53" s="103" t="s">
        <v>71</v>
      </c>
      <c r="C53" s="65" t="s">
        <v>186</v>
      </c>
      <c r="D53" s="66">
        <v>0</v>
      </c>
      <c r="E53" s="66">
        <v>0</v>
      </c>
      <c r="F53" s="66">
        <v>0</v>
      </c>
      <c r="G53" s="66">
        <v>0</v>
      </c>
      <c r="H53" s="66">
        <v>0</v>
      </c>
      <c r="I53" s="66">
        <v>0</v>
      </c>
      <c r="J53" s="66">
        <v>0</v>
      </c>
      <c r="K53" s="66">
        <v>0</v>
      </c>
      <c r="L53" s="66">
        <v>0</v>
      </c>
      <c r="M53" s="66">
        <v>0</v>
      </c>
      <c r="N53" s="66">
        <v>0</v>
      </c>
      <c r="O53" s="67">
        <f t="shared" si="0"/>
        <v>0</v>
      </c>
    </row>
    <row r="54" spans="1:15">
      <c r="A54" s="104"/>
      <c r="B54" s="104"/>
      <c r="C54" s="65" t="s">
        <v>179</v>
      </c>
      <c r="D54" s="66">
        <v>0</v>
      </c>
      <c r="E54" s="66">
        <v>0</v>
      </c>
      <c r="F54" s="66">
        <v>0</v>
      </c>
      <c r="G54" s="66">
        <v>0</v>
      </c>
      <c r="H54" s="66">
        <v>0</v>
      </c>
      <c r="I54" s="66">
        <v>0</v>
      </c>
      <c r="J54" s="66">
        <v>0</v>
      </c>
      <c r="K54" s="66">
        <v>0</v>
      </c>
      <c r="L54" s="66">
        <v>0</v>
      </c>
      <c r="M54" s="66">
        <v>0</v>
      </c>
      <c r="N54" s="66">
        <v>0</v>
      </c>
      <c r="O54" s="67">
        <f t="shared" si="0"/>
        <v>0</v>
      </c>
    </row>
    <row r="55" spans="1:15" ht="25.5">
      <c r="A55" s="103"/>
      <c r="B55" s="103" t="s">
        <v>72</v>
      </c>
      <c r="C55" s="65" t="s">
        <v>186</v>
      </c>
      <c r="D55" s="66">
        <v>0</v>
      </c>
      <c r="E55" s="66">
        <v>0</v>
      </c>
      <c r="F55" s="66">
        <v>0</v>
      </c>
      <c r="G55" s="66">
        <v>0</v>
      </c>
      <c r="H55" s="66">
        <v>0</v>
      </c>
      <c r="I55" s="66">
        <v>0</v>
      </c>
      <c r="J55" s="66">
        <v>0</v>
      </c>
      <c r="K55" s="66">
        <v>0</v>
      </c>
      <c r="L55" s="66">
        <v>0</v>
      </c>
      <c r="M55" s="66">
        <v>0</v>
      </c>
      <c r="N55" s="66">
        <v>0</v>
      </c>
      <c r="O55" s="67">
        <f t="shared" si="0"/>
        <v>0</v>
      </c>
    </row>
    <row r="56" spans="1:15">
      <c r="A56" s="104"/>
      <c r="B56" s="104"/>
      <c r="C56" s="65" t="s">
        <v>179</v>
      </c>
      <c r="D56" s="66">
        <v>0</v>
      </c>
      <c r="E56" s="66">
        <v>0</v>
      </c>
      <c r="F56" s="66">
        <v>0</v>
      </c>
      <c r="G56" s="66">
        <v>0</v>
      </c>
      <c r="H56" s="66">
        <v>0</v>
      </c>
      <c r="I56" s="66">
        <v>0</v>
      </c>
      <c r="J56" s="66">
        <v>0</v>
      </c>
      <c r="K56" s="66">
        <v>0</v>
      </c>
      <c r="L56" s="66">
        <v>0</v>
      </c>
      <c r="M56" s="66">
        <v>0</v>
      </c>
      <c r="N56" s="66">
        <v>0</v>
      </c>
      <c r="O56" s="67">
        <f t="shared" si="0"/>
        <v>0</v>
      </c>
    </row>
    <row r="57" spans="1:15" ht="25.5">
      <c r="A57" s="103"/>
      <c r="B57" s="103" t="s">
        <v>73</v>
      </c>
      <c r="C57" s="65" t="s">
        <v>186</v>
      </c>
      <c r="D57" s="66">
        <v>0</v>
      </c>
      <c r="E57" s="66">
        <v>0</v>
      </c>
      <c r="F57" s="66">
        <v>0</v>
      </c>
      <c r="G57" s="66">
        <v>0</v>
      </c>
      <c r="H57" s="66">
        <v>0</v>
      </c>
      <c r="I57" s="66">
        <v>0</v>
      </c>
      <c r="J57" s="66">
        <v>0</v>
      </c>
      <c r="K57" s="66">
        <v>0</v>
      </c>
      <c r="L57" s="66">
        <v>0</v>
      </c>
      <c r="M57" s="66">
        <v>0</v>
      </c>
      <c r="N57" s="66">
        <v>0</v>
      </c>
      <c r="O57" s="67">
        <f t="shared" si="0"/>
        <v>0</v>
      </c>
    </row>
    <row r="58" spans="1:15">
      <c r="A58" s="104"/>
      <c r="B58" s="104"/>
      <c r="C58" s="65" t="s">
        <v>179</v>
      </c>
      <c r="D58" s="66">
        <v>0</v>
      </c>
      <c r="E58" s="66">
        <v>0</v>
      </c>
      <c r="F58" s="66">
        <v>0</v>
      </c>
      <c r="G58" s="66">
        <v>0</v>
      </c>
      <c r="H58" s="66">
        <v>0</v>
      </c>
      <c r="I58" s="66">
        <v>0</v>
      </c>
      <c r="J58" s="66">
        <v>0</v>
      </c>
      <c r="K58" s="66">
        <v>0</v>
      </c>
      <c r="L58" s="66">
        <v>0</v>
      </c>
      <c r="M58" s="66">
        <v>0</v>
      </c>
      <c r="N58" s="66">
        <v>0</v>
      </c>
      <c r="O58" s="67">
        <f t="shared" si="0"/>
        <v>0</v>
      </c>
    </row>
    <row r="59" spans="1:15" ht="25.5">
      <c r="A59" s="103"/>
      <c r="B59" s="103" t="s">
        <v>74</v>
      </c>
      <c r="C59" s="65" t="s">
        <v>186</v>
      </c>
      <c r="D59" s="66">
        <v>0</v>
      </c>
      <c r="E59" s="66">
        <v>0</v>
      </c>
      <c r="F59" s="66">
        <v>0</v>
      </c>
      <c r="G59" s="66">
        <v>0</v>
      </c>
      <c r="H59" s="66">
        <v>0</v>
      </c>
      <c r="I59" s="66">
        <v>0</v>
      </c>
      <c r="J59" s="66">
        <v>0</v>
      </c>
      <c r="K59" s="66">
        <v>0</v>
      </c>
      <c r="L59" s="66">
        <v>0</v>
      </c>
      <c r="M59" s="66">
        <v>0</v>
      </c>
      <c r="N59" s="66">
        <v>0</v>
      </c>
      <c r="O59" s="67">
        <f t="shared" si="0"/>
        <v>0</v>
      </c>
    </row>
    <row r="60" spans="1:15">
      <c r="A60" s="104"/>
      <c r="B60" s="104"/>
      <c r="C60" s="65" t="s">
        <v>179</v>
      </c>
      <c r="D60" s="66">
        <v>0</v>
      </c>
      <c r="E60" s="66">
        <v>0</v>
      </c>
      <c r="F60" s="66">
        <v>0</v>
      </c>
      <c r="G60" s="66">
        <v>0</v>
      </c>
      <c r="H60" s="66">
        <v>0</v>
      </c>
      <c r="I60" s="66">
        <v>0</v>
      </c>
      <c r="J60" s="66">
        <v>0</v>
      </c>
      <c r="K60" s="66">
        <v>0</v>
      </c>
      <c r="L60" s="66">
        <v>0</v>
      </c>
      <c r="M60" s="66">
        <v>0</v>
      </c>
      <c r="N60" s="66">
        <v>0</v>
      </c>
      <c r="O60" s="67">
        <f t="shared" si="0"/>
        <v>0</v>
      </c>
    </row>
    <row r="61" spans="1:15" ht="25.5">
      <c r="A61" s="103"/>
      <c r="B61" s="103" t="s">
        <v>75</v>
      </c>
      <c r="C61" s="65" t="s">
        <v>186</v>
      </c>
      <c r="D61" s="66">
        <v>2</v>
      </c>
      <c r="E61" s="66">
        <v>2</v>
      </c>
      <c r="F61" s="66">
        <v>2</v>
      </c>
      <c r="G61" s="66">
        <v>2</v>
      </c>
      <c r="H61" s="66">
        <v>2</v>
      </c>
      <c r="I61" s="66">
        <v>0</v>
      </c>
      <c r="J61" s="66">
        <v>2</v>
      </c>
      <c r="K61" s="66">
        <v>2</v>
      </c>
      <c r="L61" s="66">
        <v>2</v>
      </c>
      <c r="M61" s="66">
        <v>2</v>
      </c>
      <c r="N61" s="66">
        <v>2</v>
      </c>
      <c r="O61" s="67">
        <f t="shared" si="0"/>
        <v>20</v>
      </c>
    </row>
    <row r="62" spans="1:15">
      <c r="A62" s="104"/>
      <c r="B62" s="104"/>
      <c r="C62" s="65" t="s">
        <v>179</v>
      </c>
      <c r="D62" s="66">
        <v>0</v>
      </c>
      <c r="E62" s="66">
        <v>0</v>
      </c>
      <c r="F62" s="66">
        <v>0</v>
      </c>
      <c r="G62" s="66">
        <v>0</v>
      </c>
      <c r="H62" s="66">
        <v>0</v>
      </c>
      <c r="I62" s="66">
        <v>0</v>
      </c>
      <c r="J62" s="66">
        <v>0</v>
      </c>
      <c r="K62" s="66">
        <v>0</v>
      </c>
      <c r="L62" s="66">
        <v>0</v>
      </c>
      <c r="M62" s="66">
        <v>0</v>
      </c>
      <c r="N62" s="66">
        <v>0</v>
      </c>
      <c r="O62" s="67">
        <f t="shared" si="0"/>
        <v>0</v>
      </c>
    </row>
    <row r="63" spans="1:15" ht="25.5">
      <c r="A63" s="103"/>
      <c r="B63" s="103" t="s">
        <v>76</v>
      </c>
      <c r="C63" s="65" t="s">
        <v>186</v>
      </c>
      <c r="D63" s="66">
        <v>4</v>
      </c>
      <c r="E63" s="66">
        <v>2</v>
      </c>
      <c r="F63" s="66">
        <v>4</v>
      </c>
      <c r="G63" s="66">
        <v>2</v>
      </c>
      <c r="H63" s="66">
        <v>2</v>
      </c>
      <c r="I63" s="66">
        <v>2</v>
      </c>
      <c r="J63" s="66">
        <v>1</v>
      </c>
      <c r="K63" s="66">
        <v>2</v>
      </c>
      <c r="L63" s="66">
        <v>2</v>
      </c>
      <c r="M63" s="66">
        <v>1</v>
      </c>
      <c r="N63" s="66">
        <v>2</v>
      </c>
      <c r="O63" s="67">
        <f t="shared" si="0"/>
        <v>24</v>
      </c>
    </row>
    <row r="64" spans="1:15">
      <c r="A64" s="104"/>
      <c r="B64" s="104"/>
      <c r="C64" s="65" t="s">
        <v>179</v>
      </c>
      <c r="D64" s="66">
        <v>3</v>
      </c>
      <c r="E64" s="66">
        <v>0</v>
      </c>
      <c r="F64" s="66">
        <v>3</v>
      </c>
      <c r="G64" s="66">
        <v>0</v>
      </c>
      <c r="H64" s="66">
        <v>1</v>
      </c>
      <c r="I64" s="66">
        <v>0</v>
      </c>
      <c r="J64" s="66">
        <v>0</v>
      </c>
      <c r="K64" s="66">
        <v>0</v>
      </c>
      <c r="L64" s="66">
        <v>0</v>
      </c>
      <c r="M64" s="66">
        <v>0</v>
      </c>
      <c r="N64" s="66">
        <v>0</v>
      </c>
      <c r="O64" s="67">
        <f t="shared" si="0"/>
        <v>7</v>
      </c>
    </row>
    <row r="65" spans="1:15" ht="25.5">
      <c r="A65" s="103"/>
      <c r="B65" s="103" t="s">
        <v>77</v>
      </c>
      <c r="C65" s="65" t="s">
        <v>186</v>
      </c>
      <c r="D65" s="66">
        <v>1</v>
      </c>
      <c r="E65" s="66">
        <v>1</v>
      </c>
      <c r="F65" s="66">
        <v>1</v>
      </c>
      <c r="G65" s="66">
        <v>1</v>
      </c>
      <c r="H65" s="66">
        <v>1</v>
      </c>
      <c r="I65" s="66">
        <v>1</v>
      </c>
      <c r="J65" s="66">
        <v>1</v>
      </c>
      <c r="K65" s="66">
        <v>1</v>
      </c>
      <c r="L65" s="66">
        <v>1</v>
      </c>
      <c r="M65" s="66">
        <v>1</v>
      </c>
      <c r="N65" s="66">
        <v>1</v>
      </c>
      <c r="O65" s="67">
        <f t="shared" si="0"/>
        <v>11</v>
      </c>
    </row>
    <row r="66" spans="1:15">
      <c r="A66" s="104"/>
      <c r="B66" s="104"/>
      <c r="C66" s="65" t="s">
        <v>179</v>
      </c>
      <c r="D66" s="66">
        <v>1</v>
      </c>
      <c r="E66" s="66">
        <v>0</v>
      </c>
      <c r="F66" s="66">
        <v>1</v>
      </c>
      <c r="G66" s="66">
        <v>0</v>
      </c>
      <c r="H66" s="66">
        <v>0</v>
      </c>
      <c r="I66" s="66">
        <v>0</v>
      </c>
      <c r="J66" s="66">
        <v>0</v>
      </c>
      <c r="K66" s="66">
        <v>0</v>
      </c>
      <c r="L66" s="66">
        <v>0</v>
      </c>
      <c r="M66" s="66">
        <v>0</v>
      </c>
      <c r="N66" s="66">
        <v>0</v>
      </c>
      <c r="O66" s="67">
        <f t="shared" si="0"/>
        <v>2</v>
      </c>
    </row>
    <row r="67" spans="1:15" ht="25.5">
      <c r="A67" s="103"/>
      <c r="B67" s="103" t="s">
        <v>78</v>
      </c>
      <c r="C67" s="65" t="s">
        <v>186</v>
      </c>
      <c r="D67" s="66">
        <v>0</v>
      </c>
      <c r="E67" s="66">
        <v>0</v>
      </c>
      <c r="F67" s="66">
        <v>0</v>
      </c>
      <c r="G67" s="66">
        <v>0</v>
      </c>
      <c r="H67" s="66">
        <v>0</v>
      </c>
      <c r="I67" s="66">
        <v>0</v>
      </c>
      <c r="J67" s="66">
        <v>0</v>
      </c>
      <c r="K67" s="66">
        <v>0</v>
      </c>
      <c r="L67" s="66">
        <v>0</v>
      </c>
      <c r="M67" s="66">
        <v>0</v>
      </c>
      <c r="N67" s="66">
        <v>0</v>
      </c>
      <c r="O67" s="67">
        <f t="shared" si="0"/>
        <v>0</v>
      </c>
    </row>
    <row r="68" spans="1:15">
      <c r="A68" s="104"/>
      <c r="B68" s="104"/>
      <c r="C68" s="65" t="s">
        <v>179</v>
      </c>
      <c r="D68" s="66">
        <v>0</v>
      </c>
      <c r="E68" s="66">
        <v>0</v>
      </c>
      <c r="F68" s="66">
        <v>0</v>
      </c>
      <c r="G68" s="66">
        <v>0</v>
      </c>
      <c r="H68" s="66">
        <v>0</v>
      </c>
      <c r="I68" s="66">
        <v>0</v>
      </c>
      <c r="J68" s="66">
        <v>0</v>
      </c>
      <c r="K68" s="66">
        <v>0</v>
      </c>
      <c r="L68" s="66">
        <v>0</v>
      </c>
      <c r="M68" s="66">
        <v>0</v>
      </c>
      <c r="N68" s="66">
        <v>0</v>
      </c>
      <c r="O68" s="67">
        <f t="shared" si="0"/>
        <v>0</v>
      </c>
    </row>
    <row r="69" spans="1:15" ht="25.5">
      <c r="A69" s="103"/>
      <c r="B69" s="103" t="s">
        <v>79</v>
      </c>
      <c r="C69" s="65" t="s">
        <v>186</v>
      </c>
      <c r="D69" s="66">
        <v>0</v>
      </c>
      <c r="E69" s="66">
        <v>0</v>
      </c>
      <c r="F69" s="66">
        <v>0</v>
      </c>
      <c r="G69" s="66">
        <v>0</v>
      </c>
      <c r="H69" s="66">
        <v>0</v>
      </c>
      <c r="I69" s="66">
        <v>0</v>
      </c>
      <c r="J69" s="66">
        <v>0</v>
      </c>
      <c r="K69" s="66">
        <v>0</v>
      </c>
      <c r="L69" s="66">
        <v>0</v>
      </c>
      <c r="M69" s="66">
        <v>0</v>
      </c>
      <c r="N69" s="66">
        <v>0</v>
      </c>
      <c r="O69" s="67">
        <f t="shared" si="0"/>
        <v>0</v>
      </c>
    </row>
    <row r="70" spans="1:15">
      <c r="A70" s="104"/>
      <c r="B70" s="104"/>
      <c r="C70" s="65" t="s">
        <v>179</v>
      </c>
      <c r="D70" s="66">
        <v>0</v>
      </c>
      <c r="E70" s="66">
        <v>0</v>
      </c>
      <c r="F70" s="66">
        <v>0</v>
      </c>
      <c r="G70" s="66">
        <v>0</v>
      </c>
      <c r="H70" s="66">
        <v>0</v>
      </c>
      <c r="I70" s="66">
        <v>0</v>
      </c>
      <c r="J70" s="66">
        <v>0</v>
      </c>
      <c r="K70" s="66">
        <v>0</v>
      </c>
      <c r="L70" s="66">
        <v>0</v>
      </c>
      <c r="M70" s="66">
        <v>0</v>
      </c>
      <c r="N70" s="66">
        <v>0</v>
      </c>
      <c r="O70" s="67">
        <f t="shared" si="0"/>
        <v>0</v>
      </c>
    </row>
    <row r="71" spans="1:15" ht="25.5">
      <c r="A71" s="103"/>
      <c r="B71" s="103" t="s">
        <v>80</v>
      </c>
      <c r="C71" s="65" t="s">
        <v>186</v>
      </c>
      <c r="D71" s="66">
        <v>0</v>
      </c>
      <c r="E71" s="66">
        <v>0</v>
      </c>
      <c r="F71" s="66">
        <v>0</v>
      </c>
      <c r="G71" s="66">
        <v>0</v>
      </c>
      <c r="H71" s="66">
        <v>0</v>
      </c>
      <c r="I71" s="66">
        <v>0</v>
      </c>
      <c r="J71" s="66">
        <v>0</v>
      </c>
      <c r="K71" s="66">
        <v>0</v>
      </c>
      <c r="L71" s="66">
        <v>0</v>
      </c>
      <c r="M71" s="66">
        <v>0</v>
      </c>
      <c r="N71" s="66">
        <v>0</v>
      </c>
      <c r="O71" s="67">
        <f t="shared" si="0"/>
        <v>0</v>
      </c>
    </row>
    <row r="72" spans="1:15">
      <c r="A72" s="104"/>
      <c r="B72" s="104"/>
      <c r="C72" s="65" t="s">
        <v>179</v>
      </c>
      <c r="D72" s="66">
        <v>0</v>
      </c>
      <c r="E72" s="66">
        <v>0</v>
      </c>
      <c r="F72" s="66">
        <v>0</v>
      </c>
      <c r="G72" s="66">
        <v>0</v>
      </c>
      <c r="H72" s="66">
        <v>0</v>
      </c>
      <c r="I72" s="66">
        <v>0</v>
      </c>
      <c r="J72" s="66">
        <v>0</v>
      </c>
      <c r="K72" s="66">
        <v>0</v>
      </c>
      <c r="L72" s="66">
        <v>0</v>
      </c>
      <c r="M72" s="66">
        <v>0</v>
      </c>
      <c r="N72" s="66">
        <v>0</v>
      </c>
      <c r="O72" s="67">
        <f t="shared" ref="O72:O135" si="1">SUM(D72:N72)</f>
        <v>0</v>
      </c>
    </row>
    <row r="73" spans="1:15" ht="25.5">
      <c r="A73" s="103"/>
      <c r="B73" s="103" t="s">
        <v>81</v>
      </c>
      <c r="C73" s="65" t="s">
        <v>186</v>
      </c>
      <c r="D73" s="66">
        <v>0</v>
      </c>
      <c r="E73" s="66">
        <v>0</v>
      </c>
      <c r="F73" s="66">
        <v>0</v>
      </c>
      <c r="G73" s="66">
        <v>0</v>
      </c>
      <c r="H73" s="66">
        <v>0</v>
      </c>
      <c r="I73" s="66">
        <v>0</v>
      </c>
      <c r="J73" s="66">
        <v>0</v>
      </c>
      <c r="K73" s="66">
        <v>0</v>
      </c>
      <c r="L73" s="66">
        <v>0</v>
      </c>
      <c r="M73" s="66">
        <v>0</v>
      </c>
      <c r="N73" s="66">
        <v>0</v>
      </c>
      <c r="O73" s="67">
        <f t="shared" si="1"/>
        <v>0</v>
      </c>
    </row>
    <row r="74" spans="1:15">
      <c r="A74" s="104"/>
      <c r="B74" s="104"/>
      <c r="C74" s="65" t="s">
        <v>179</v>
      </c>
      <c r="D74" s="66">
        <v>0</v>
      </c>
      <c r="E74" s="66">
        <v>0</v>
      </c>
      <c r="F74" s="66">
        <v>0</v>
      </c>
      <c r="G74" s="66">
        <v>0</v>
      </c>
      <c r="H74" s="66">
        <v>0</v>
      </c>
      <c r="I74" s="66">
        <v>0</v>
      </c>
      <c r="J74" s="66">
        <v>0</v>
      </c>
      <c r="K74" s="66">
        <v>0</v>
      </c>
      <c r="L74" s="66">
        <v>0</v>
      </c>
      <c r="M74" s="66">
        <v>0</v>
      </c>
      <c r="N74" s="66">
        <v>0</v>
      </c>
      <c r="O74" s="67">
        <f t="shared" si="1"/>
        <v>0</v>
      </c>
    </row>
    <row r="75" spans="1:15" ht="25.5">
      <c r="A75" s="103"/>
      <c r="B75" s="103" t="s">
        <v>82</v>
      </c>
      <c r="C75" s="65" t="s">
        <v>186</v>
      </c>
      <c r="D75" s="66">
        <v>0</v>
      </c>
      <c r="E75" s="66">
        <v>0</v>
      </c>
      <c r="F75" s="66">
        <v>0</v>
      </c>
      <c r="G75" s="66">
        <v>0</v>
      </c>
      <c r="H75" s="66">
        <v>0</v>
      </c>
      <c r="I75" s="66">
        <v>0</v>
      </c>
      <c r="J75" s="66">
        <v>0</v>
      </c>
      <c r="K75" s="66">
        <v>0</v>
      </c>
      <c r="L75" s="66">
        <v>0</v>
      </c>
      <c r="M75" s="66">
        <v>0</v>
      </c>
      <c r="N75" s="66">
        <v>0</v>
      </c>
      <c r="O75" s="67">
        <f t="shared" si="1"/>
        <v>0</v>
      </c>
    </row>
    <row r="76" spans="1:15">
      <c r="A76" s="104"/>
      <c r="B76" s="104"/>
      <c r="C76" s="65" t="s">
        <v>179</v>
      </c>
      <c r="D76" s="66">
        <v>0</v>
      </c>
      <c r="E76" s="66">
        <v>0</v>
      </c>
      <c r="F76" s="66">
        <v>0</v>
      </c>
      <c r="G76" s="66">
        <v>0</v>
      </c>
      <c r="H76" s="66">
        <v>0</v>
      </c>
      <c r="I76" s="66">
        <v>0</v>
      </c>
      <c r="J76" s="66">
        <v>0</v>
      </c>
      <c r="K76" s="66">
        <v>0</v>
      </c>
      <c r="L76" s="66">
        <v>0</v>
      </c>
      <c r="M76" s="66">
        <v>0</v>
      </c>
      <c r="N76" s="66">
        <v>0</v>
      </c>
      <c r="O76" s="67">
        <f t="shared" si="1"/>
        <v>0</v>
      </c>
    </row>
    <row r="77" spans="1:15" ht="25.5">
      <c r="A77" s="103"/>
      <c r="B77" s="103" t="s">
        <v>83</v>
      </c>
      <c r="C77" s="65" t="s">
        <v>186</v>
      </c>
      <c r="D77" s="66">
        <v>0</v>
      </c>
      <c r="E77" s="66">
        <v>0</v>
      </c>
      <c r="F77" s="66">
        <v>0</v>
      </c>
      <c r="G77" s="66">
        <v>0</v>
      </c>
      <c r="H77" s="66">
        <v>0</v>
      </c>
      <c r="I77" s="66">
        <v>0</v>
      </c>
      <c r="J77" s="66">
        <v>0</v>
      </c>
      <c r="K77" s="66">
        <v>0</v>
      </c>
      <c r="L77" s="66">
        <v>0</v>
      </c>
      <c r="M77" s="66">
        <v>0</v>
      </c>
      <c r="N77" s="66">
        <v>0</v>
      </c>
      <c r="O77" s="67">
        <f t="shared" si="1"/>
        <v>0</v>
      </c>
    </row>
    <row r="78" spans="1:15">
      <c r="A78" s="104"/>
      <c r="B78" s="104"/>
      <c r="C78" s="65" t="s">
        <v>179</v>
      </c>
      <c r="D78" s="66">
        <v>0</v>
      </c>
      <c r="E78" s="66">
        <v>0</v>
      </c>
      <c r="F78" s="66">
        <v>0</v>
      </c>
      <c r="G78" s="66">
        <v>0</v>
      </c>
      <c r="H78" s="66">
        <v>0</v>
      </c>
      <c r="I78" s="66">
        <v>0</v>
      </c>
      <c r="J78" s="66">
        <v>0</v>
      </c>
      <c r="K78" s="66">
        <v>0</v>
      </c>
      <c r="L78" s="66">
        <v>0</v>
      </c>
      <c r="M78" s="66">
        <v>0</v>
      </c>
      <c r="N78" s="66">
        <v>0</v>
      </c>
      <c r="O78" s="67">
        <f t="shared" si="1"/>
        <v>0</v>
      </c>
    </row>
    <row r="79" spans="1:15" ht="25.5">
      <c r="A79" s="103"/>
      <c r="B79" s="103" t="s">
        <v>84</v>
      </c>
      <c r="C79" s="65" t="s">
        <v>186</v>
      </c>
      <c r="D79" s="66">
        <v>1</v>
      </c>
      <c r="E79" s="66">
        <v>1</v>
      </c>
      <c r="F79" s="66">
        <v>1</v>
      </c>
      <c r="G79" s="66">
        <v>1</v>
      </c>
      <c r="H79" s="66">
        <v>1</v>
      </c>
      <c r="I79" s="66">
        <v>0</v>
      </c>
      <c r="J79" s="66">
        <v>1</v>
      </c>
      <c r="K79" s="66">
        <v>1</v>
      </c>
      <c r="L79" s="66">
        <v>1</v>
      </c>
      <c r="M79" s="66">
        <v>1</v>
      </c>
      <c r="N79" s="66">
        <v>1</v>
      </c>
      <c r="O79" s="67">
        <f t="shared" si="1"/>
        <v>10</v>
      </c>
    </row>
    <row r="80" spans="1:15">
      <c r="A80" s="104"/>
      <c r="B80" s="104"/>
      <c r="C80" s="65" t="s">
        <v>179</v>
      </c>
      <c r="D80" s="66">
        <v>0</v>
      </c>
      <c r="E80" s="66">
        <v>0</v>
      </c>
      <c r="F80" s="66">
        <v>0</v>
      </c>
      <c r="G80" s="66">
        <v>0</v>
      </c>
      <c r="H80" s="66">
        <v>0</v>
      </c>
      <c r="I80" s="66">
        <v>0</v>
      </c>
      <c r="J80" s="66">
        <v>0</v>
      </c>
      <c r="K80" s="66">
        <v>0</v>
      </c>
      <c r="L80" s="66">
        <v>0</v>
      </c>
      <c r="M80" s="66">
        <v>0</v>
      </c>
      <c r="N80" s="66">
        <v>0</v>
      </c>
      <c r="O80" s="67">
        <f t="shared" si="1"/>
        <v>0</v>
      </c>
    </row>
    <row r="81" spans="1:15" ht="25.5">
      <c r="A81" s="103"/>
      <c r="B81" s="103" t="s">
        <v>85</v>
      </c>
      <c r="C81" s="65" t="s">
        <v>186</v>
      </c>
      <c r="D81" s="66">
        <v>0</v>
      </c>
      <c r="E81" s="66">
        <v>0</v>
      </c>
      <c r="F81" s="66">
        <v>0</v>
      </c>
      <c r="G81" s="66">
        <v>0</v>
      </c>
      <c r="H81" s="66">
        <v>0</v>
      </c>
      <c r="I81" s="66">
        <v>0</v>
      </c>
      <c r="J81" s="66">
        <v>0</v>
      </c>
      <c r="K81" s="66">
        <v>0</v>
      </c>
      <c r="L81" s="66">
        <v>0</v>
      </c>
      <c r="M81" s="66">
        <v>0</v>
      </c>
      <c r="N81" s="66">
        <v>0</v>
      </c>
      <c r="O81" s="67">
        <f t="shared" si="1"/>
        <v>0</v>
      </c>
    </row>
    <row r="82" spans="1:15">
      <c r="A82" s="104"/>
      <c r="B82" s="104"/>
      <c r="C82" s="65" t="s">
        <v>179</v>
      </c>
      <c r="D82" s="66">
        <v>0</v>
      </c>
      <c r="E82" s="66">
        <v>0</v>
      </c>
      <c r="F82" s="66">
        <v>0</v>
      </c>
      <c r="G82" s="66">
        <v>0</v>
      </c>
      <c r="H82" s="66">
        <v>0</v>
      </c>
      <c r="I82" s="66">
        <v>0</v>
      </c>
      <c r="J82" s="66">
        <v>0</v>
      </c>
      <c r="K82" s="66">
        <v>0</v>
      </c>
      <c r="L82" s="66">
        <v>0</v>
      </c>
      <c r="M82" s="66">
        <v>0</v>
      </c>
      <c r="N82" s="66">
        <v>0</v>
      </c>
      <c r="O82" s="67">
        <f t="shared" si="1"/>
        <v>0</v>
      </c>
    </row>
    <row r="83" spans="1:15" ht="25.5">
      <c r="A83" s="103"/>
      <c r="B83" s="103" t="s">
        <v>68</v>
      </c>
      <c r="C83" s="65" t="s">
        <v>186</v>
      </c>
      <c r="D83" s="66">
        <v>0</v>
      </c>
      <c r="E83" s="66">
        <v>0</v>
      </c>
      <c r="F83" s="66">
        <v>0</v>
      </c>
      <c r="G83" s="66">
        <v>0</v>
      </c>
      <c r="H83" s="66">
        <v>0</v>
      </c>
      <c r="I83" s="66">
        <v>0</v>
      </c>
      <c r="J83" s="66">
        <v>0</v>
      </c>
      <c r="K83" s="66">
        <v>0</v>
      </c>
      <c r="L83" s="66">
        <v>0</v>
      </c>
      <c r="M83" s="66">
        <v>0</v>
      </c>
      <c r="N83" s="66">
        <v>0</v>
      </c>
      <c r="O83" s="67">
        <f t="shared" si="1"/>
        <v>0</v>
      </c>
    </row>
    <row r="84" spans="1:15">
      <c r="A84" s="104"/>
      <c r="B84" s="104"/>
      <c r="C84" s="65" t="s">
        <v>179</v>
      </c>
      <c r="D84" s="66">
        <v>0</v>
      </c>
      <c r="E84" s="66">
        <v>0</v>
      </c>
      <c r="F84" s="66">
        <v>0</v>
      </c>
      <c r="G84" s="66">
        <v>0</v>
      </c>
      <c r="H84" s="66">
        <v>0</v>
      </c>
      <c r="I84" s="66">
        <v>0</v>
      </c>
      <c r="J84" s="66">
        <v>0</v>
      </c>
      <c r="K84" s="66">
        <v>0</v>
      </c>
      <c r="L84" s="66">
        <v>0</v>
      </c>
      <c r="M84" s="66">
        <v>0</v>
      </c>
      <c r="N84" s="66">
        <v>0</v>
      </c>
      <c r="O84" s="67">
        <f t="shared" si="1"/>
        <v>0</v>
      </c>
    </row>
    <row r="85" spans="1:15" ht="25.5">
      <c r="A85" s="103"/>
      <c r="B85" s="103" t="s">
        <v>86</v>
      </c>
      <c r="C85" s="65" t="s">
        <v>186</v>
      </c>
      <c r="D85" s="66">
        <v>0</v>
      </c>
      <c r="E85" s="66">
        <v>0</v>
      </c>
      <c r="F85" s="66">
        <v>0</v>
      </c>
      <c r="G85" s="66">
        <v>0</v>
      </c>
      <c r="H85" s="66">
        <v>0</v>
      </c>
      <c r="I85" s="66">
        <v>0</v>
      </c>
      <c r="J85" s="66">
        <v>0</v>
      </c>
      <c r="K85" s="66">
        <v>0</v>
      </c>
      <c r="L85" s="66">
        <v>0</v>
      </c>
      <c r="M85" s="66">
        <v>0</v>
      </c>
      <c r="N85" s="66">
        <v>0</v>
      </c>
      <c r="O85" s="67">
        <f t="shared" si="1"/>
        <v>0</v>
      </c>
    </row>
    <row r="86" spans="1:15">
      <c r="A86" s="104"/>
      <c r="B86" s="104"/>
      <c r="C86" s="65" t="s">
        <v>179</v>
      </c>
      <c r="D86" s="66">
        <v>0</v>
      </c>
      <c r="E86" s="66">
        <v>0</v>
      </c>
      <c r="F86" s="66">
        <v>0</v>
      </c>
      <c r="G86" s="66">
        <v>0</v>
      </c>
      <c r="H86" s="66">
        <v>0</v>
      </c>
      <c r="I86" s="66">
        <v>0</v>
      </c>
      <c r="J86" s="66">
        <v>0</v>
      </c>
      <c r="K86" s="66">
        <v>0</v>
      </c>
      <c r="L86" s="66">
        <v>0</v>
      </c>
      <c r="M86" s="66">
        <v>0</v>
      </c>
      <c r="N86" s="66">
        <v>0</v>
      </c>
      <c r="O86" s="67">
        <f t="shared" si="1"/>
        <v>0</v>
      </c>
    </row>
    <row r="87" spans="1:15" ht="25.5">
      <c r="A87" s="103"/>
      <c r="B87" s="103" t="s">
        <v>87</v>
      </c>
      <c r="C87" s="65" t="s">
        <v>186</v>
      </c>
      <c r="D87" s="66">
        <v>0</v>
      </c>
      <c r="E87" s="66">
        <v>0</v>
      </c>
      <c r="F87" s="66">
        <v>0</v>
      </c>
      <c r="G87" s="66">
        <v>0</v>
      </c>
      <c r="H87" s="66">
        <v>0</v>
      </c>
      <c r="I87" s="66">
        <v>0</v>
      </c>
      <c r="J87" s="66">
        <v>0</v>
      </c>
      <c r="K87" s="66">
        <v>0</v>
      </c>
      <c r="L87" s="66">
        <v>0</v>
      </c>
      <c r="M87" s="66">
        <v>0</v>
      </c>
      <c r="N87" s="66">
        <v>0</v>
      </c>
      <c r="O87" s="67">
        <f t="shared" si="1"/>
        <v>0</v>
      </c>
    </row>
    <row r="88" spans="1:15">
      <c r="A88" s="104"/>
      <c r="B88" s="104"/>
      <c r="C88" s="65" t="s">
        <v>179</v>
      </c>
      <c r="D88" s="66">
        <v>0</v>
      </c>
      <c r="E88" s="66">
        <v>0</v>
      </c>
      <c r="F88" s="66">
        <v>0</v>
      </c>
      <c r="G88" s="66">
        <v>0</v>
      </c>
      <c r="H88" s="66">
        <v>0</v>
      </c>
      <c r="I88" s="66">
        <v>0</v>
      </c>
      <c r="J88" s="66">
        <v>0</v>
      </c>
      <c r="K88" s="66">
        <v>0</v>
      </c>
      <c r="L88" s="66">
        <v>0</v>
      </c>
      <c r="M88" s="66">
        <v>0</v>
      </c>
      <c r="N88" s="66">
        <v>0</v>
      </c>
      <c r="O88" s="67">
        <f t="shared" si="1"/>
        <v>0</v>
      </c>
    </row>
    <row r="89" spans="1:15" ht="25.5">
      <c r="A89" s="103"/>
      <c r="B89" s="103" t="s">
        <v>88</v>
      </c>
      <c r="C89" s="65" t="s">
        <v>186</v>
      </c>
      <c r="D89" s="66">
        <v>0</v>
      </c>
      <c r="E89" s="66">
        <v>0</v>
      </c>
      <c r="F89" s="66">
        <v>0</v>
      </c>
      <c r="G89" s="66">
        <v>0</v>
      </c>
      <c r="H89" s="66">
        <v>0</v>
      </c>
      <c r="I89" s="66">
        <v>0</v>
      </c>
      <c r="J89" s="66">
        <v>0</v>
      </c>
      <c r="K89" s="66">
        <v>0</v>
      </c>
      <c r="L89" s="66">
        <v>0</v>
      </c>
      <c r="M89" s="66">
        <v>0</v>
      </c>
      <c r="N89" s="66">
        <v>0</v>
      </c>
      <c r="O89" s="67">
        <f t="shared" si="1"/>
        <v>0</v>
      </c>
    </row>
    <row r="90" spans="1:15">
      <c r="A90" s="104"/>
      <c r="B90" s="104"/>
      <c r="C90" s="65" t="s">
        <v>179</v>
      </c>
      <c r="D90" s="66">
        <v>0</v>
      </c>
      <c r="E90" s="66">
        <v>0</v>
      </c>
      <c r="F90" s="66">
        <v>0</v>
      </c>
      <c r="G90" s="66">
        <v>0</v>
      </c>
      <c r="H90" s="66">
        <v>0</v>
      </c>
      <c r="I90" s="66">
        <v>0</v>
      </c>
      <c r="J90" s="66">
        <v>0</v>
      </c>
      <c r="K90" s="66">
        <v>0</v>
      </c>
      <c r="L90" s="66">
        <v>0</v>
      </c>
      <c r="M90" s="66">
        <v>0</v>
      </c>
      <c r="N90" s="66">
        <v>0</v>
      </c>
      <c r="O90" s="67">
        <f t="shared" si="1"/>
        <v>0</v>
      </c>
    </row>
    <row r="91" spans="1:15" ht="25.5">
      <c r="A91" s="103"/>
      <c r="B91" s="103" t="s">
        <v>89</v>
      </c>
      <c r="C91" s="65" t="s">
        <v>186</v>
      </c>
      <c r="D91" s="66">
        <v>0</v>
      </c>
      <c r="E91" s="66">
        <v>0</v>
      </c>
      <c r="F91" s="66">
        <v>0</v>
      </c>
      <c r="G91" s="66">
        <v>0</v>
      </c>
      <c r="H91" s="66">
        <v>0</v>
      </c>
      <c r="I91" s="66">
        <v>0</v>
      </c>
      <c r="J91" s="66">
        <v>0</v>
      </c>
      <c r="K91" s="66">
        <v>0</v>
      </c>
      <c r="L91" s="66">
        <v>0</v>
      </c>
      <c r="M91" s="66">
        <v>0</v>
      </c>
      <c r="N91" s="66">
        <v>0</v>
      </c>
      <c r="O91" s="67">
        <f t="shared" si="1"/>
        <v>0</v>
      </c>
    </row>
    <row r="92" spans="1:15">
      <c r="A92" s="104"/>
      <c r="B92" s="104"/>
      <c r="C92" s="65" t="s">
        <v>179</v>
      </c>
      <c r="D92" s="66">
        <v>0</v>
      </c>
      <c r="E92" s="66">
        <v>0</v>
      </c>
      <c r="F92" s="66">
        <v>0</v>
      </c>
      <c r="G92" s="66">
        <v>0</v>
      </c>
      <c r="H92" s="66">
        <v>0</v>
      </c>
      <c r="I92" s="66">
        <v>0</v>
      </c>
      <c r="J92" s="66">
        <v>0</v>
      </c>
      <c r="K92" s="66">
        <v>0</v>
      </c>
      <c r="L92" s="66">
        <v>0</v>
      </c>
      <c r="M92" s="66">
        <v>0</v>
      </c>
      <c r="N92" s="66">
        <v>0</v>
      </c>
      <c r="O92" s="67">
        <f t="shared" si="1"/>
        <v>0</v>
      </c>
    </row>
    <row r="93" spans="1:15" ht="25.5">
      <c r="A93" s="103"/>
      <c r="B93" s="103" t="s">
        <v>90</v>
      </c>
      <c r="C93" s="65" t="s">
        <v>186</v>
      </c>
      <c r="D93" s="66">
        <v>0</v>
      </c>
      <c r="E93" s="66">
        <v>0</v>
      </c>
      <c r="F93" s="66">
        <v>0</v>
      </c>
      <c r="G93" s="66">
        <v>0</v>
      </c>
      <c r="H93" s="66">
        <v>0</v>
      </c>
      <c r="I93" s="66">
        <v>0</v>
      </c>
      <c r="J93" s="66">
        <v>0</v>
      </c>
      <c r="K93" s="66">
        <v>0</v>
      </c>
      <c r="L93" s="66">
        <v>0</v>
      </c>
      <c r="M93" s="66">
        <v>0</v>
      </c>
      <c r="N93" s="66">
        <v>0</v>
      </c>
      <c r="O93" s="67">
        <f t="shared" si="1"/>
        <v>0</v>
      </c>
    </row>
    <row r="94" spans="1:15">
      <c r="A94" s="104"/>
      <c r="B94" s="104"/>
      <c r="C94" s="65" t="s">
        <v>179</v>
      </c>
      <c r="D94" s="66">
        <v>0</v>
      </c>
      <c r="E94" s="66">
        <v>0</v>
      </c>
      <c r="F94" s="66">
        <v>0</v>
      </c>
      <c r="G94" s="66">
        <v>0</v>
      </c>
      <c r="H94" s="66">
        <v>0</v>
      </c>
      <c r="I94" s="66">
        <v>0</v>
      </c>
      <c r="J94" s="66">
        <v>0</v>
      </c>
      <c r="K94" s="66">
        <v>0</v>
      </c>
      <c r="L94" s="66">
        <v>0</v>
      </c>
      <c r="M94" s="66">
        <v>0</v>
      </c>
      <c r="N94" s="66">
        <v>0</v>
      </c>
      <c r="O94" s="67">
        <f t="shared" si="1"/>
        <v>0</v>
      </c>
    </row>
    <row r="95" spans="1:15" ht="25.5">
      <c r="A95" s="103"/>
      <c r="B95" s="103" t="s">
        <v>91</v>
      </c>
      <c r="C95" s="65" t="s">
        <v>186</v>
      </c>
      <c r="D95" s="66">
        <v>0</v>
      </c>
      <c r="E95" s="66">
        <v>0</v>
      </c>
      <c r="F95" s="66">
        <v>0</v>
      </c>
      <c r="G95" s="66">
        <v>0</v>
      </c>
      <c r="H95" s="66">
        <v>0</v>
      </c>
      <c r="I95" s="66">
        <v>0</v>
      </c>
      <c r="J95" s="66">
        <v>0</v>
      </c>
      <c r="K95" s="66">
        <v>0</v>
      </c>
      <c r="L95" s="66">
        <v>0</v>
      </c>
      <c r="M95" s="66">
        <v>0</v>
      </c>
      <c r="N95" s="66">
        <v>0</v>
      </c>
      <c r="O95" s="67">
        <f t="shared" si="1"/>
        <v>0</v>
      </c>
    </row>
    <row r="96" spans="1:15">
      <c r="A96" s="104"/>
      <c r="B96" s="104"/>
      <c r="C96" s="65" t="s">
        <v>179</v>
      </c>
      <c r="D96" s="66">
        <v>0</v>
      </c>
      <c r="E96" s="66">
        <v>0</v>
      </c>
      <c r="F96" s="66">
        <v>0</v>
      </c>
      <c r="G96" s="66">
        <v>0</v>
      </c>
      <c r="H96" s="66">
        <v>0</v>
      </c>
      <c r="I96" s="66">
        <v>0</v>
      </c>
      <c r="J96" s="66">
        <v>0</v>
      </c>
      <c r="K96" s="66">
        <v>0</v>
      </c>
      <c r="L96" s="66">
        <v>0</v>
      </c>
      <c r="M96" s="66">
        <v>0</v>
      </c>
      <c r="N96" s="66">
        <v>0</v>
      </c>
      <c r="O96" s="67">
        <f t="shared" si="1"/>
        <v>0</v>
      </c>
    </row>
    <row r="97" spans="1:15" ht="25.5">
      <c r="A97" s="103"/>
      <c r="B97" s="103" t="s">
        <v>92</v>
      </c>
      <c r="C97" s="65" t="s">
        <v>186</v>
      </c>
      <c r="D97" s="66">
        <v>2</v>
      </c>
      <c r="E97" s="66">
        <v>2</v>
      </c>
      <c r="F97" s="66">
        <v>2</v>
      </c>
      <c r="G97" s="66">
        <v>2</v>
      </c>
      <c r="H97" s="66">
        <v>2</v>
      </c>
      <c r="I97" s="66">
        <v>2</v>
      </c>
      <c r="J97" s="66">
        <v>2</v>
      </c>
      <c r="K97" s="66">
        <v>2</v>
      </c>
      <c r="L97" s="66">
        <v>2</v>
      </c>
      <c r="M97" s="66">
        <v>1</v>
      </c>
      <c r="N97" s="66">
        <v>2</v>
      </c>
      <c r="O97" s="67">
        <f t="shared" si="1"/>
        <v>21</v>
      </c>
    </row>
    <row r="98" spans="1:15">
      <c r="A98" s="104"/>
      <c r="B98" s="104"/>
      <c r="C98" s="65" t="s">
        <v>179</v>
      </c>
      <c r="D98" s="66">
        <v>1</v>
      </c>
      <c r="E98" s="66">
        <v>0</v>
      </c>
      <c r="F98" s="66">
        <v>1</v>
      </c>
      <c r="G98" s="66">
        <v>0</v>
      </c>
      <c r="H98" s="66">
        <v>0</v>
      </c>
      <c r="I98" s="66">
        <v>0</v>
      </c>
      <c r="J98" s="66">
        <v>0</v>
      </c>
      <c r="K98" s="66">
        <v>0</v>
      </c>
      <c r="L98" s="66">
        <v>0</v>
      </c>
      <c r="M98" s="66">
        <v>0</v>
      </c>
      <c r="N98" s="66">
        <v>0</v>
      </c>
      <c r="O98" s="67">
        <f t="shared" si="1"/>
        <v>2</v>
      </c>
    </row>
    <row r="99" spans="1:15" ht="25.5">
      <c r="A99" s="103"/>
      <c r="B99" s="103" t="s">
        <v>93</v>
      </c>
      <c r="C99" s="65" t="s">
        <v>186</v>
      </c>
      <c r="D99" s="66">
        <v>0</v>
      </c>
      <c r="E99" s="66">
        <v>0</v>
      </c>
      <c r="F99" s="66">
        <v>0</v>
      </c>
      <c r="G99" s="66">
        <v>0</v>
      </c>
      <c r="H99" s="66">
        <v>0</v>
      </c>
      <c r="I99" s="66">
        <v>0</v>
      </c>
      <c r="J99" s="66">
        <v>0</v>
      </c>
      <c r="K99" s="66">
        <v>0</v>
      </c>
      <c r="L99" s="66">
        <v>0</v>
      </c>
      <c r="M99" s="66">
        <v>0</v>
      </c>
      <c r="N99" s="66">
        <v>0</v>
      </c>
      <c r="O99" s="67">
        <f t="shared" si="1"/>
        <v>0</v>
      </c>
    </row>
    <row r="100" spans="1:15">
      <c r="A100" s="104"/>
      <c r="B100" s="104"/>
      <c r="C100" s="65" t="s">
        <v>179</v>
      </c>
      <c r="D100" s="66">
        <v>0</v>
      </c>
      <c r="E100" s="66">
        <v>0</v>
      </c>
      <c r="F100" s="66">
        <v>0</v>
      </c>
      <c r="G100" s="66">
        <v>0</v>
      </c>
      <c r="H100" s="66">
        <v>0</v>
      </c>
      <c r="I100" s="66">
        <v>0</v>
      </c>
      <c r="J100" s="66">
        <v>0</v>
      </c>
      <c r="K100" s="66">
        <v>0</v>
      </c>
      <c r="L100" s="66">
        <v>0</v>
      </c>
      <c r="M100" s="66">
        <v>0</v>
      </c>
      <c r="N100" s="66">
        <v>0</v>
      </c>
      <c r="O100" s="67">
        <f t="shared" si="1"/>
        <v>0</v>
      </c>
    </row>
    <row r="101" spans="1:15" ht="25.5">
      <c r="A101" s="103"/>
      <c r="B101" s="103" t="s">
        <v>94</v>
      </c>
      <c r="C101" s="65" t="s">
        <v>186</v>
      </c>
      <c r="D101" s="66">
        <v>0</v>
      </c>
      <c r="E101" s="66">
        <v>0</v>
      </c>
      <c r="F101" s="66">
        <v>0</v>
      </c>
      <c r="G101" s="66">
        <v>0</v>
      </c>
      <c r="H101" s="66">
        <v>0</v>
      </c>
      <c r="I101" s="66">
        <v>0</v>
      </c>
      <c r="J101" s="66">
        <v>0</v>
      </c>
      <c r="K101" s="66">
        <v>0</v>
      </c>
      <c r="L101" s="66">
        <v>0</v>
      </c>
      <c r="M101" s="66">
        <v>0</v>
      </c>
      <c r="N101" s="66">
        <v>0</v>
      </c>
      <c r="O101" s="67">
        <f t="shared" si="1"/>
        <v>0</v>
      </c>
    </row>
    <row r="102" spans="1:15">
      <c r="A102" s="104"/>
      <c r="B102" s="104"/>
      <c r="C102" s="65" t="s">
        <v>179</v>
      </c>
      <c r="D102" s="66">
        <v>0</v>
      </c>
      <c r="E102" s="66">
        <v>0</v>
      </c>
      <c r="F102" s="66">
        <v>0</v>
      </c>
      <c r="G102" s="66">
        <v>0</v>
      </c>
      <c r="H102" s="66">
        <v>0</v>
      </c>
      <c r="I102" s="66">
        <v>0</v>
      </c>
      <c r="J102" s="66">
        <v>0</v>
      </c>
      <c r="K102" s="66">
        <v>0</v>
      </c>
      <c r="L102" s="66">
        <v>0</v>
      </c>
      <c r="M102" s="66">
        <v>0</v>
      </c>
      <c r="N102" s="66">
        <v>0</v>
      </c>
      <c r="O102" s="67">
        <f t="shared" si="1"/>
        <v>0</v>
      </c>
    </row>
    <row r="103" spans="1:15" ht="25.5">
      <c r="A103" s="103"/>
      <c r="B103" s="103" t="s">
        <v>95</v>
      </c>
      <c r="C103" s="65" t="s">
        <v>186</v>
      </c>
      <c r="D103" s="66">
        <v>0</v>
      </c>
      <c r="E103" s="66">
        <v>0</v>
      </c>
      <c r="F103" s="66">
        <v>0</v>
      </c>
      <c r="G103" s="66">
        <v>0</v>
      </c>
      <c r="H103" s="66">
        <v>0</v>
      </c>
      <c r="I103" s="66">
        <v>0</v>
      </c>
      <c r="J103" s="66">
        <v>0</v>
      </c>
      <c r="K103" s="66">
        <v>0</v>
      </c>
      <c r="L103" s="66">
        <v>0</v>
      </c>
      <c r="M103" s="66">
        <v>0</v>
      </c>
      <c r="N103" s="66">
        <v>0</v>
      </c>
      <c r="O103" s="67">
        <f t="shared" si="1"/>
        <v>0</v>
      </c>
    </row>
    <row r="104" spans="1:15">
      <c r="A104" s="104"/>
      <c r="B104" s="104"/>
      <c r="C104" s="65" t="s">
        <v>179</v>
      </c>
      <c r="D104" s="66">
        <v>0</v>
      </c>
      <c r="E104" s="66">
        <v>0</v>
      </c>
      <c r="F104" s="66">
        <v>0</v>
      </c>
      <c r="G104" s="66">
        <v>0</v>
      </c>
      <c r="H104" s="66">
        <v>0</v>
      </c>
      <c r="I104" s="66">
        <v>0</v>
      </c>
      <c r="J104" s="66">
        <v>0</v>
      </c>
      <c r="K104" s="66">
        <v>0</v>
      </c>
      <c r="L104" s="66">
        <v>0</v>
      </c>
      <c r="M104" s="66">
        <v>0</v>
      </c>
      <c r="N104" s="66">
        <v>0</v>
      </c>
      <c r="O104" s="67">
        <f t="shared" si="1"/>
        <v>0</v>
      </c>
    </row>
    <row r="105" spans="1:15" ht="25.5">
      <c r="A105" s="103"/>
      <c r="B105" s="103" t="s">
        <v>96</v>
      </c>
      <c r="C105" s="65" t="s">
        <v>186</v>
      </c>
      <c r="D105" s="66">
        <v>0</v>
      </c>
      <c r="E105" s="66">
        <v>0</v>
      </c>
      <c r="F105" s="66">
        <v>0</v>
      </c>
      <c r="G105" s="66">
        <v>0</v>
      </c>
      <c r="H105" s="66">
        <v>0</v>
      </c>
      <c r="I105" s="66">
        <v>0</v>
      </c>
      <c r="J105" s="66">
        <v>1</v>
      </c>
      <c r="K105" s="66">
        <v>0</v>
      </c>
      <c r="L105" s="66">
        <v>0</v>
      </c>
      <c r="M105" s="66">
        <v>0</v>
      </c>
      <c r="N105" s="66">
        <v>1</v>
      </c>
      <c r="O105" s="67">
        <f t="shared" si="1"/>
        <v>2</v>
      </c>
    </row>
    <row r="106" spans="1:15">
      <c r="A106" s="104"/>
      <c r="B106" s="104"/>
      <c r="C106" s="65" t="s">
        <v>179</v>
      </c>
      <c r="D106" s="66">
        <v>0</v>
      </c>
      <c r="E106" s="66">
        <v>0</v>
      </c>
      <c r="F106" s="66">
        <v>0</v>
      </c>
      <c r="G106" s="66">
        <v>0</v>
      </c>
      <c r="H106" s="66">
        <v>0</v>
      </c>
      <c r="I106" s="66">
        <v>0</v>
      </c>
      <c r="J106" s="66">
        <v>0</v>
      </c>
      <c r="K106" s="66">
        <v>0</v>
      </c>
      <c r="L106" s="66">
        <v>0</v>
      </c>
      <c r="M106" s="66">
        <v>0</v>
      </c>
      <c r="N106" s="66">
        <v>0</v>
      </c>
      <c r="O106" s="67">
        <f t="shared" si="1"/>
        <v>0</v>
      </c>
    </row>
    <row r="107" spans="1:15" ht="25.5">
      <c r="A107" s="103"/>
      <c r="B107" s="103" t="s">
        <v>97</v>
      </c>
      <c r="C107" s="65" t="s">
        <v>186</v>
      </c>
      <c r="D107" s="66">
        <v>0</v>
      </c>
      <c r="E107" s="66">
        <v>0</v>
      </c>
      <c r="F107" s="66">
        <v>0</v>
      </c>
      <c r="G107" s="66">
        <v>0</v>
      </c>
      <c r="H107" s="66">
        <v>0</v>
      </c>
      <c r="I107" s="66">
        <v>0</v>
      </c>
      <c r="J107" s="66">
        <v>0</v>
      </c>
      <c r="K107" s="66">
        <v>0</v>
      </c>
      <c r="L107" s="66">
        <v>0</v>
      </c>
      <c r="M107" s="66">
        <v>0</v>
      </c>
      <c r="N107" s="66">
        <v>0</v>
      </c>
      <c r="O107" s="67">
        <f t="shared" si="1"/>
        <v>0</v>
      </c>
    </row>
    <row r="108" spans="1:15">
      <c r="A108" s="104"/>
      <c r="B108" s="104"/>
      <c r="C108" s="65" t="s">
        <v>179</v>
      </c>
      <c r="D108" s="66">
        <v>0</v>
      </c>
      <c r="E108" s="66">
        <v>0</v>
      </c>
      <c r="F108" s="66">
        <v>0</v>
      </c>
      <c r="G108" s="66">
        <v>0</v>
      </c>
      <c r="H108" s="66">
        <v>0</v>
      </c>
      <c r="I108" s="66">
        <v>0</v>
      </c>
      <c r="J108" s="66">
        <v>0</v>
      </c>
      <c r="K108" s="66">
        <v>0</v>
      </c>
      <c r="L108" s="66">
        <v>0</v>
      </c>
      <c r="M108" s="66">
        <v>0</v>
      </c>
      <c r="N108" s="66">
        <v>0</v>
      </c>
      <c r="O108" s="67">
        <f t="shared" si="1"/>
        <v>0</v>
      </c>
    </row>
    <row r="109" spans="1:15" ht="25.5">
      <c r="A109" s="103"/>
      <c r="B109" s="103" t="s">
        <v>98</v>
      </c>
      <c r="C109" s="65" t="s">
        <v>186</v>
      </c>
      <c r="D109" s="66">
        <v>0</v>
      </c>
      <c r="E109" s="66">
        <v>0</v>
      </c>
      <c r="F109" s="66">
        <v>0</v>
      </c>
      <c r="G109" s="66">
        <v>0</v>
      </c>
      <c r="H109" s="66">
        <v>0</v>
      </c>
      <c r="I109" s="66">
        <v>0</v>
      </c>
      <c r="J109" s="66">
        <v>0</v>
      </c>
      <c r="K109" s="66">
        <v>0</v>
      </c>
      <c r="L109" s="66">
        <v>0</v>
      </c>
      <c r="M109" s="66">
        <v>0</v>
      </c>
      <c r="N109" s="66">
        <v>0</v>
      </c>
      <c r="O109" s="67">
        <f t="shared" si="1"/>
        <v>0</v>
      </c>
    </row>
    <row r="110" spans="1:15">
      <c r="A110" s="104"/>
      <c r="B110" s="104"/>
      <c r="C110" s="65" t="s">
        <v>179</v>
      </c>
      <c r="D110" s="66">
        <v>0</v>
      </c>
      <c r="E110" s="66">
        <v>0</v>
      </c>
      <c r="F110" s="66">
        <v>0</v>
      </c>
      <c r="G110" s="66">
        <v>0</v>
      </c>
      <c r="H110" s="66">
        <v>0</v>
      </c>
      <c r="I110" s="66">
        <v>0</v>
      </c>
      <c r="J110" s="66">
        <v>0</v>
      </c>
      <c r="K110" s="66">
        <v>0</v>
      </c>
      <c r="L110" s="66">
        <v>0</v>
      </c>
      <c r="M110" s="66">
        <v>0</v>
      </c>
      <c r="N110" s="66">
        <v>0</v>
      </c>
      <c r="O110" s="67">
        <f t="shared" si="1"/>
        <v>0</v>
      </c>
    </row>
    <row r="111" spans="1:15" ht="25.5">
      <c r="A111" s="118"/>
      <c r="B111" s="105" t="s">
        <v>99</v>
      </c>
      <c r="C111" s="65" t="s">
        <v>186</v>
      </c>
      <c r="D111" s="66">
        <v>0</v>
      </c>
      <c r="E111" s="66">
        <v>0</v>
      </c>
      <c r="F111" s="66">
        <v>0</v>
      </c>
      <c r="G111" s="66">
        <v>0</v>
      </c>
      <c r="H111" s="66">
        <v>0</v>
      </c>
      <c r="I111" s="66">
        <v>0</v>
      </c>
      <c r="J111" s="66">
        <v>0</v>
      </c>
      <c r="K111" s="66">
        <v>0</v>
      </c>
      <c r="L111" s="66">
        <v>0</v>
      </c>
      <c r="M111" s="66">
        <v>0</v>
      </c>
      <c r="N111" s="66">
        <v>0</v>
      </c>
      <c r="O111" s="67">
        <f t="shared" si="1"/>
        <v>0</v>
      </c>
    </row>
    <row r="112" spans="1:15">
      <c r="A112" s="119"/>
      <c r="B112" s="106"/>
      <c r="C112" s="65" t="s">
        <v>179</v>
      </c>
      <c r="D112" s="66">
        <v>0</v>
      </c>
      <c r="E112" s="66">
        <v>0</v>
      </c>
      <c r="F112" s="66">
        <v>0</v>
      </c>
      <c r="G112" s="66">
        <v>0</v>
      </c>
      <c r="H112" s="66">
        <v>0</v>
      </c>
      <c r="I112" s="66">
        <v>0</v>
      </c>
      <c r="J112" s="66">
        <v>0</v>
      </c>
      <c r="K112" s="66">
        <v>0</v>
      </c>
      <c r="L112" s="66">
        <v>0</v>
      </c>
      <c r="M112" s="66">
        <v>0</v>
      </c>
      <c r="N112" s="66">
        <v>0</v>
      </c>
      <c r="O112" s="67">
        <f t="shared" si="1"/>
        <v>0</v>
      </c>
    </row>
    <row r="113" spans="1:15" ht="25.5">
      <c r="A113" s="103"/>
      <c r="B113" s="103" t="s">
        <v>100</v>
      </c>
      <c r="C113" s="65" t="s">
        <v>186</v>
      </c>
      <c r="D113" s="66">
        <v>0</v>
      </c>
      <c r="E113" s="66">
        <v>0</v>
      </c>
      <c r="F113" s="66">
        <v>0</v>
      </c>
      <c r="G113" s="66">
        <v>0</v>
      </c>
      <c r="H113" s="66">
        <v>0</v>
      </c>
      <c r="I113" s="66">
        <v>0</v>
      </c>
      <c r="J113" s="66">
        <v>0</v>
      </c>
      <c r="K113" s="66">
        <v>0</v>
      </c>
      <c r="L113" s="66">
        <v>0</v>
      </c>
      <c r="M113" s="66">
        <v>0</v>
      </c>
      <c r="N113" s="66">
        <v>0</v>
      </c>
      <c r="O113" s="67">
        <f t="shared" si="1"/>
        <v>0</v>
      </c>
    </row>
    <row r="114" spans="1:15">
      <c r="A114" s="104"/>
      <c r="B114" s="104"/>
      <c r="C114" s="65" t="s">
        <v>179</v>
      </c>
      <c r="D114" s="66">
        <v>0</v>
      </c>
      <c r="E114" s="66">
        <v>0</v>
      </c>
      <c r="F114" s="66">
        <v>0</v>
      </c>
      <c r="G114" s="66">
        <v>0</v>
      </c>
      <c r="H114" s="66">
        <v>0</v>
      </c>
      <c r="I114" s="66">
        <v>0</v>
      </c>
      <c r="J114" s="66">
        <v>0</v>
      </c>
      <c r="K114" s="66">
        <v>0</v>
      </c>
      <c r="L114" s="66">
        <v>0</v>
      </c>
      <c r="M114" s="66">
        <v>0</v>
      </c>
      <c r="N114" s="66">
        <v>0</v>
      </c>
      <c r="O114" s="67">
        <f t="shared" si="1"/>
        <v>0</v>
      </c>
    </row>
    <row r="115" spans="1:15" ht="25.5">
      <c r="A115" s="103"/>
      <c r="B115" s="103" t="s">
        <v>101</v>
      </c>
      <c r="C115" s="65" t="s">
        <v>186</v>
      </c>
      <c r="D115" s="66">
        <v>0</v>
      </c>
      <c r="E115" s="66">
        <v>0</v>
      </c>
      <c r="F115" s="66">
        <v>0</v>
      </c>
      <c r="G115" s="66">
        <v>0</v>
      </c>
      <c r="H115" s="66">
        <v>0</v>
      </c>
      <c r="I115" s="66">
        <v>0</v>
      </c>
      <c r="J115" s="66">
        <v>0</v>
      </c>
      <c r="K115" s="66">
        <v>0</v>
      </c>
      <c r="L115" s="66">
        <v>0</v>
      </c>
      <c r="M115" s="66">
        <v>0</v>
      </c>
      <c r="N115" s="66">
        <v>0</v>
      </c>
      <c r="O115" s="67">
        <f t="shared" si="1"/>
        <v>0</v>
      </c>
    </row>
    <row r="116" spans="1:15">
      <c r="A116" s="104"/>
      <c r="B116" s="104"/>
      <c r="C116" s="65" t="s">
        <v>179</v>
      </c>
      <c r="D116" s="66">
        <v>0</v>
      </c>
      <c r="E116" s="66">
        <v>0</v>
      </c>
      <c r="F116" s="66">
        <v>0</v>
      </c>
      <c r="G116" s="66">
        <v>0</v>
      </c>
      <c r="H116" s="66">
        <v>0</v>
      </c>
      <c r="I116" s="66">
        <v>0</v>
      </c>
      <c r="J116" s="66">
        <v>0</v>
      </c>
      <c r="K116" s="66">
        <v>0</v>
      </c>
      <c r="L116" s="66">
        <v>0</v>
      </c>
      <c r="M116" s="66">
        <v>0</v>
      </c>
      <c r="N116" s="66">
        <v>0</v>
      </c>
      <c r="O116" s="67">
        <f t="shared" si="1"/>
        <v>0</v>
      </c>
    </row>
    <row r="117" spans="1:15" ht="25.5">
      <c r="A117" s="103"/>
      <c r="B117" s="103" t="s">
        <v>102</v>
      </c>
      <c r="C117" s="65" t="s">
        <v>186</v>
      </c>
      <c r="D117" s="66">
        <v>0</v>
      </c>
      <c r="E117" s="66">
        <v>0</v>
      </c>
      <c r="F117" s="66">
        <v>0</v>
      </c>
      <c r="G117" s="66">
        <v>0</v>
      </c>
      <c r="H117" s="66">
        <v>0</v>
      </c>
      <c r="I117" s="66">
        <v>0</v>
      </c>
      <c r="J117" s="66">
        <v>0</v>
      </c>
      <c r="K117" s="66">
        <v>0</v>
      </c>
      <c r="L117" s="66">
        <v>0</v>
      </c>
      <c r="M117" s="66">
        <v>0</v>
      </c>
      <c r="N117" s="66">
        <v>0</v>
      </c>
      <c r="O117" s="67">
        <f t="shared" si="1"/>
        <v>0</v>
      </c>
    </row>
    <row r="118" spans="1:15">
      <c r="A118" s="104"/>
      <c r="B118" s="104"/>
      <c r="C118" s="65" t="s">
        <v>179</v>
      </c>
      <c r="D118" s="66">
        <v>0</v>
      </c>
      <c r="E118" s="66">
        <v>0</v>
      </c>
      <c r="F118" s="66">
        <v>0</v>
      </c>
      <c r="G118" s="66">
        <v>0</v>
      </c>
      <c r="H118" s="66">
        <v>0</v>
      </c>
      <c r="I118" s="66">
        <v>0</v>
      </c>
      <c r="J118" s="66">
        <v>0</v>
      </c>
      <c r="K118" s="66">
        <v>0</v>
      </c>
      <c r="L118" s="66">
        <v>0</v>
      </c>
      <c r="M118" s="66">
        <v>0</v>
      </c>
      <c r="N118" s="66">
        <v>0</v>
      </c>
      <c r="O118" s="67">
        <f t="shared" si="1"/>
        <v>0</v>
      </c>
    </row>
    <row r="119" spans="1:15" ht="25.5">
      <c r="A119" s="103"/>
      <c r="B119" s="103" t="s">
        <v>103</v>
      </c>
      <c r="C119" s="65" t="s">
        <v>186</v>
      </c>
      <c r="D119" s="66">
        <v>0</v>
      </c>
      <c r="E119" s="66">
        <v>0</v>
      </c>
      <c r="F119" s="66">
        <v>0</v>
      </c>
      <c r="G119" s="66">
        <v>0</v>
      </c>
      <c r="H119" s="66">
        <v>0</v>
      </c>
      <c r="I119" s="66">
        <v>0</v>
      </c>
      <c r="J119" s="66">
        <v>0</v>
      </c>
      <c r="K119" s="66">
        <v>0</v>
      </c>
      <c r="L119" s="66">
        <v>0</v>
      </c>
      <c r="M119" s="66">
        <v>0</v>
      </c>
      <c r="N119" s="66">
        <v>0</v>
      </c>
      <c r="O119" s="67">
        <f t="shared" si="1"/>
        <v>0</v>
      </c>
    </row>
    <row r="120" spans="1:15">
      <c r="A120" s="104"/>
      <c r="B120" s="104"/>
      <c r="C120" s="65" t="s">
        <v>179</v>
      </c>
      <c r="D120" s="66">
        <v>0</v>
      </c>
      <c r="E120" s="66">
        <v>0</v>
      </c>
      <c r="F120" s="66">
        <v>0</v>
      </c>
      <c r="G120" s="66">
        <v>0</v>
      </c>
      <c r="H120" s="66">
        <v>0</v>
      </c>
      <c r="I120" s="66">
        <v>0</v>
      </c>
      <c r="J120" s="66">
        <v>0</v>
      </c>
      <c r="K120" s="66">
        <v>0</v>
      </c>
      <c r="L120" s="66">
        <v>0</v>
      </c>
      <c r="M120" s="66">
        <v>0</v>
      </c>
      <c r="N120" s="66">
        <v>0</v>
      </c>
      <c r="O120" s="67">
        <f t="shared" si="1"/>
        <v>0</v>
      </c>
    </row>
    <row r="121" spans="1:15" ht="25.5">
      <c r="A121" s="103"/>
      <c r="B121" s="103" t="s">
        <v>104</v>
      </c>
      <c r="C121" s="65" t="s">
        <v>186</v>
      </c>
      <c r="D121" s="66">
        <v>0</v>
      </c>
      <c r="E121" s="66">
        <v>0</v>
      </c>
      <c r="F121" s="66">
        <v>0</v>
      </c>
      <c r="G121" s="66">
        <v>0</v>
      </c>
      <c r="H121" s="66">
        <v>0</v>
      </c>
      <c r="I121" s="66">
        <v>0</v>
      </c>
      <c r="J121" s="66">
        <v>0</v>
      </c>
      <c r="K121" s="66">
        <v>0</v>
      </c>
      <c r="L121" s="66">
        <v>0</v>
      </c>
      <c r="M121" s="66">
        <v>0</v>
      </c>
      <c r="N121" s="66">
        <v>0</v>
      </c>
      <c r="O121" s="67">
        <f t="shared" si="1"/>
        <v>0</v>
      </c>
    </row>
    <row r="122" spans="1:15">
      <c r="A122" s="104"/>
      <c r="B122" s="104"/>
      <c r="C122" s="65" t="s">
        <v>179</v>
      </c>
      <c r="D122" s="66">
        <v>0</v>
      </c>
      <c r="E122" s="66">
        <v>0</v>
      </c>
      <c r="F122" s="66">
        <v>0</v>
      </c>
      <c r="G122" s="66">
        <v>0</v>
      </c>
      <c r="H122" s="66">
        <v>0</v>
      </c>
      <c r="I122" s="66">
        <v>0</v>
      </c>
      <c r="J122" s="66">
        <v>0</v>
      </c>
      <c r="K122" s="66">
        <v>0</v>
      </c>
      <c r="L122" s="66">
        <v>0</v>
      </c>
      <c r="M122" s="66">
        <v>0</v>
      </c>
      <c r="N122" s="66">
        <v>0</v>
      </c>
      <c r="O122" s="67">
        <f t="shared" si="1"/>
        <v>0</v>
      </c>
    </row>
    <row r="123" spans="1:15" ht="25.5">
      <c r="A123" s="103"/>
      <c r="B123" s="103" t="s">
        <v>105</v>
      </c>
      <c r="C123" s="65" t="s">
        <v>186</v>
      </c>
      <c r="D123" s="66">
        <v>0</v>
      </c>
      <c r="E123" s="66">
        <v>0</v>
      </c>
      <c r="F123" s="66">
        <v>0</v>
      </c>
      <c r="G123" s="66">
        <v>0</v>
      </c>
      <c r="H123" s="66">
        <v>0</v>
      </c>
      <c r="I123" s="66">
        <v>0</v>
      </c>
      <c r="J123" s="66">
        <v>0</v>
      </c>
      <c r="K123" s="66">
        <v>0</v>
      </c>
      <c r="L123" s="66">
        <v>0</v>
      </c>
      <c r="M123" s="66">
        <v>0</v>
      </c>
      <c r="N123" s="66">
        <v>0</v>
      </c>
      <c r="O123" s="67">
        <f t="shared" si="1"/>
        <v>0</v>
      </c>
    </row>
    <row r="124" spans="1:15">
      <c r="A124" s="104"/>
      <c r="B124" s="104"/>
      <c r="C124" s="65" t="s">
        <v>179</v>
      </c>
      <c r="D124" s="66">
        <v>0</v>
      </c>
      <c r="E124" s="66">
        <v>0</v>
      </c>
      <c r="F124" s="66">
        <v>0</v>
      </c>
      <c r="G124" s="66">
        <v>0</v>
      </c>
      <c r="H124" s="66">
        <v>0</v>
      </c>
      <c r="I124" s="66">
        <v>0</v>
      </c>
      <c r="J124" s="66">
        <v>0</v>
      </c>
      <c r="K124" s="66">
        <v>0</v>
      </c>
      <c r="L124" s="66">
        <v>0</v>
      </c>
      <c r="M124" s="66">
        <v>0</v>
      </c>
      <c r="N124" s="66">
        <v>0</v>
      </c>
      <c r="O124" s="67">
        <f t="shared" si="1"/>
        <v>0</v>
      </c>
    </row>
    <row r="125" spans="1:15" ht="25.5">
      <c r="A125" s="103"/>
      <c r="B125" s="103" t="s">
        <v>106</v>
      </c>
      <c r="C125" s="65" t="s">
        <v>186</v>
      </c>
      <c r="D125" s="66">
        <v>0</v>
      </c>
      <c r="E125" s="66">
        <v>0</v>
      </c>
      <c r="F125" s="66">
        <v>0</v>
      </c>
      <c r="G125" s="66">
        <v>0</v>
      </c>
      <c r="H125" s="66">
        <v>0</v>
      </c>
      <c r="I125" s="66">
        <v>0</v>
      </c>
      <c r="J125" s="66">
        <v>0</v>
      </c>
      <c r="K125" s="66">
        <v>0</v>
      </c>
      <c r="L125" s="66">
        <v>0</v>
      </c>
      <c r="M125" s="66">
        <v>0</v>
      </c>
      <c r="N125" s="66">
        <v>0</v>
      </c>
      <c r="O125" s="67">
        <f t="shared" si="1"/>
        <v>0</v>
      </c>
    </row>
    <row r="126" spans="1:15">
      <c r="A126" s="104"/>
      <c r="B126" s="104"/>
      <c r="C126" s="65" t="s">
        <v>179</v>
      </c>
      <c r="D126" s="66">
        <v>0</v>
      </c>
      <c r="E126" s="66">
        <v>0</v>
      </c>
      <c r="F126" s="66">
        <v>0</v>
      </c>
      <c r="G126" s="66">
        <v>0</v>
      </c>
      <c r="H126" s="66">
        <v>0</v>
      </c>
      <c r="I126" s="66">
        <v>0</v>
      </c>
      <c r="J126" s="66">
        <v>0</v>
      </c>
      <c r="K126" s="66">
        <v>0</v>
      </c>
      <c r="L126" s="66">
        <v>0</v>
      </c>
      <c r="M126" s="66">
        <v>0</v>
      </c>
      <c r="N126" s="66">
        <v>0</v>
      </c>
      <c r="O126" s="67">
        <f t="shared" si="1"/>
        <v>0</v>
      </c>
    </row>
    <row r="127" spans="1:15" ht="25.5">
      <c r="A127" s="103"/>
      <c r="B127" s="103" t="s">
        <v>107</v>
      </c>
      <c r="C127" s="65" t="s">
        <v>186</v>
      </c>
      <c r="D127" s="66">
        <v>0</v>
      </c>
      <c r="E127" s="66">
        <v>0</v>
      </c>
      <c r="F127" s="66">
        <v>0</v>
      </c>
      <c r="G127" s="66">
        <v>0</v>
      </c>
      <c r="H127" s="66">
        <v>0</v>
      </c>
      <c r="I127" s="66">
        <v>0</v>
      </c>
      <c r="J127" s="66">
        <v>0</v>
      </c>
      <c r="K127" s="66">
        <v>0</v>
      </c>
      <c r="L127" s="66">
        <v>0</v>
      </c>
      <c r="M127" s="66">
        <v>0</v>
      </c>
      <c r="N127" s="66">
        <v>0</v>
      </c>
      <c r="O127" s="67">
        <f t="shared" si="1"/>
        <v>0</v>
      </c>
    </row>
    <row r="128" spans="1:15">
      <c r="A128" s="104"/>
      <c r="B128" s="104"/>
      <c r="C128" s="65" t="s">
        <v>179</v>
      </c>
      <c r="D128" s="66">
        <v>0</v>
      </c>
      <c r="E128" s="66">
        <v>0</v>
      </c>
      <c r="F128" s="66">
        <v>0</v>
      </c>
      <c r="G128" s="66">
        <v>0</v>
      </c>
      <c r="H128" s="66">
        <v>0</v>
      </c>
      <c r="I128" s="66">
        <v>0</v>
      </c>
      <c r="J128" s="66">
        <v>0</v>
      </c>
      <c r="K128" s="66">
        <v>0</v>
      </c>
      <c r="L128" s="66">
        <v>0</v>
      </c>
      <c r="M128" s="66">
        <v>0</v>
      </c>
      <c r="N128" s="66">
        <v>0</v>
      </c>
      <c r="O128" s="67">
        <f t="shared" si="1"/>
        <v>0</v>
      </c>
    </row>
    <row r="129" spans="1:15" ht="25.5">
      <c r="A129" s="103"/>
      <c r="B129" s="103" t="s">
        <v>108</v>
      </c>
      <c r="C129" s="65" t="s">
        <v>186</v>
      </c>
      <c r="D129" s="66">
        <v>0</v>
      </c>
      <c r="E129" s="66">
        <v>0</v>
      </c>
      <c r="F129" s="66">
        <v>0</v>
      </c>
      <c r="G129" s="66">
        <v>0</v>
      </c>
      <c r="H129" s="66">
        <v>0</v>
      </c>
      <c r="I129" s="66">
        <v>0</v>
      </c>
      <c r="J129" s="66">
        <v>0</v>
      </c>
      <c r="K129" s="66">
        <v>0</v>
      </c>
      <c r="L129" s="66">
        <v>0</v>
      </c>
      <c r="M129" s="66">
        <v>0</v>
      </c>
      <c r="N129" s="66">
        <v>0</v>
      </c>
      <c r="O129" s="67">
        <f t="shared" si="1"/>
        <v>0</v>
      </c>
    </row>
    <row r="130" spans="1:15">
      <c r="A130" s="104"/>
      <c r="B130" s="104"/>
      <c r="C130" s="65" t="s">
        <v>179</v>
      </c>
      <c r="D130" s="66">
        <v>0</v>
      </c>
      <c r="E130" s="66">
        <v>0</v>
      </c>
      <c r="F130" s="66">
        <v>0</v>
      </c>
      <c r="G130" s="66">
        <v>0</v>
      </c>
      <c r="H130" s="66">
        <v>0</v>
      </c>
      <c r="I130" s="66">
        <v>0</v>
      </c>
      <c r="J130" s="66">
        <v>0</v>
      </c>
      <c r="K130" s="66">
        <v>0</v>
      </c>
      <c r="L130" s="66">
        <v>0</v>
      </c>
      <c r="M130" s="66">
        <v>0</v>
      </c>
      <c r="N130" s="66">
        <v>0</v>
      </c>
      <c r="O130" s="67">
        <f t="shared" si="1"/>
        <v>0</v>
      </c>
    </row>
    <row r="131" spans="1:15" ht="25.5">
      <c r="A131" s="103"/>
      <c r="B131" s="103" t="s">
        <v>109</v>
      </c>
      <c r="C131" s="65" t="s">
        <v>186</v>
      </c>
      <c r="D131" s="66">
        <v>0</v>
      </c>
      <c r="E131" s="66">
        <v>0</v>
      </c>
      <c r="F131" s="66">
        <v>0</v>
      </c>
      <c r="G131" s="66">
        <v>0</v>
      </c>
      <c r="H131" s="66">
        <v>0</v>
      </c>
      <c r="I131" s="66">
        <v>0</v>
      </c>
      <c r="J131" s="66">
        <v>0</v>
      </c>
      <c r="K131" s="66">
        <v>0</v>
      </c>
      <c r="L131" s="66">
        <v>0</v>
      </c>
      <c r="M131" s="66">
        <v>0</v>
      </c>
      <c r="N131" s="66">
        <v>0</v>
      </c>
      <c r="O131" s="67">
        <f t="shared" si="1"/>
        <v>0</v>
      </c>
    </row>
    <row r="132" spans="1:15">
      <c r="A132" s="104"/>
      <c r="B132" s="104"/>
      <c r="C132" s="65" t="s">
        <v>179</v>
      </c>
      <c r="D132" s="66">
        <v>0</v>
      </c>
      <c r="E132" s="66">
        <v>0</v>
      </c>
      <c r="F132" s="66">
        <v>0</v>
      </c>
      <c r="G132" s="66">
        <v>0</v>
      </c>
      <c r="H132" s="66">
        <v>0</v>
      </c>
      <c r="I132" s="66">
        <v>0</v>
      </c>
      <c r="J132" s="66">
        <v>0</v>
      </c>
      <c r="K132" s="66">
        <v>0</v>
      </c>
      <c r="L132" s="66">
        <v>0</v>
      </c>
      <c r="M132" s="66">
        <v>0</v>
      </c>
      <c r="N132" s="66">
        <v>0</v>
      </c>
      <c r="O132" s="67">
        <f t="shared" si="1"/>
        <v>0</v>
      </c>
    </row>
    <row r="133" spans="1:15" ht="25.5">
      <c r="A133" s="103"/>
      <c r="B133" s="103" t="s">
        <v>110</v>
      </c>
      <c r="C133" s="65" t="s">
        <v>186</v>
      </c>
      <c r="D133" s="66">
        <v>0</v>
      </c>
      <c r="E133" s="66">
        <v>0</v>
      </c>
      <c r="F133" s="66">
        <v>0</v>
      </c>
      <c r="G133" s="66">
        <v>0</v>
      </c>
      <c r="H133" s="66">
        <v>0</v>
      </c>
      <c r="I133" s="66">
        <v>0</v>
      </c>
      <c r="J133" s="66">
        <v>0</v>
      </c>
      <c r="K133" s="66">
        <v>0</v>
      </c>
      <c r="L133" s="66">
        <v>0</v>
      </c>
      <c r="M133" s="66">
        <v>0</v>
      </c>
      <c r="N133" s="66">
        <v>0</v>
      </c>
      <c r="O133" s="67">
        <f t="shared" si="1"/>
        <v>0</v>
      </c>
    </row>
    <row r="134" spans="1:15">
      <c r="A134" s="104"/>
      <c r="B134" s="104"/>
      <c r="C134" s="65" t="s">
        <v>179</v>
      </c>
      <c r="D134" s="66">
        <v>0</v>
      </c>
      <c r="E134" s="66">
        <v>0</v>
      </c>
      <c r="F134" s="66">
        <v>0</v>
      </c>
      <c r="G134" s="66">
        <v>0</v>
      </c>
      <c r="H134" s="66">
        <v>0</v>
      </c>
      <c r="I134" s="66">
        <v>0</v>
      </c>
      <c r="J134" s="66">
        <v>0</v>
      </c>
      <c r="K134" s="66">
        <v>0</v>
      </c>
      <c r="L134" s="66">
        <v>0</v>
      </c>
      <c r="M134" s="66">
        <v>0</v>
      </c>
      <c r="N134" s="66">
        <v>0</v>
      </c>
      <c r="O134" s="67">
        <f t="shared" si="1"/>
        <v>0</v>
      </c>
    </row>
    <row r="135" spans="1:15" ht="25.5">
      <c r="A135" s="103"/>
      <c r="B135" s="103" t="s">
        <v>111</v>
      </c>
      <c r="C135" s="65" t="s">
        <v>186</v>
      </c>
      <c r="D135" s="66">
        <v>0</v>
      </c>
      <c r="E135" s="66">
        <v>0</v>
      </c>
      <c r="F135" s="66">
        <v>0</v>
      </c>
      <c r="G135" s="66">
        <v>0</v>
      </c>
      <c r="H135" s="66">
        <v>0</v>
      </c>
      <c r="I135" s="66">
        <v>0</v>
      </c>
      <c r="J135" s="66">
        <v>0</v>
      </c>
      <c r="K135" s="66">
        <v>0</v>
      </c>
      <c r="L135" s="66">
        <v>0</v>
      </c>
      <c r="M135" s="66">
        <v>0</v>
      </c>
      <c r="N135" s="66">
        <v>0</v>
      </c>
      <c r="O135" s="67">
        <f t="shared" si="1"/>
        <v>0</v>
      </c>
    </row>
    <row r="136" spans="1:15">
      <c r="A136" s="104"/>
      <c r="B136" s="104"/>
      <c r="C136" s="65" t="s">
        <v>179</v>
      </c>
      <c r="D136" s="66">
        <v>0</v>
      </c>
      <c r="E136" s="66">
        <v>0</v>
      </c>
      <c r="F136" s="66">
        <v>0</v>
      </c>
      <c r="G136" s="66">
        <v>0</v>
      </c>
      <c r="H136" s="66">
        <v>0</v>
      </c>
      <c r="I136" s="66">
        <v>0</v>
      </c>
      <c r="J136" s="66">
        <v>0</v>
      </c>
      <c r="K136" s="66">
        <v>0</v>
      </c>
      <c r="L136" s="66">
        <v>0</v>
      </c>
      <c r="M136" s="66">
        <v>0</v>
      </c>
      <c r="N136" s="66">
        <v>0</v>
      </c>
      <c r="O136" s="67">
        <f t="shared" ref="O136:O199" si="2">SUM(D136:N136)</f>
        <v>0</v>
      </c>
    </row>
    <row r="137" spans="1:15" ht="25.5">
      <c r="A137" s="103"/>
      <c r="B137" s="103" t="s">
        <v>112</v>
      </c>
      <c r="C137" s="65" t="s">
        <v>186</v>
      </c>
      <c r="D137" s="66">
        <v>0</v>
      </c>
      <c r="E137" s="66">
        <v>0</v>
      </c>
      <c r="F137" s="66">
        <v>0</v>
      </c>
      <c r="G137" s="66">
        <v>0</v>
      </c>
      <c r="H137" s="66">
        <v>0</v>
      </c>
      <c r="I137" s="66">
        <v>0</v>
      </c>
      <c r="J137" s="66">
        <v>0</v>
      </c>
      <c r="K137" s="66">
        <v>0</v>
      </c>
      <c r="L137" s="66">
        <v>0</v>
      </c>
      <c r="M137" s="66">
        <v>0</v>
      </c>
      <c r="N137" s="66">
        <v>0</v>
      </c>
      <c r="O137" s="67">
        <f t="shared" si="2"/>
        <v>0</v>
      </c>
    </row>
    <row r="138" spans="1:15">
      <c r="A138" s="104"/>
      <c r="B138" s="104"/>
      <c r="C138" s="65" t="s">
        <v>179</v>
      </c>
      <c r="D138" s="66">
        <v>0</v>
      </c>
      <c r="E138" s="66">
        <v>0</v>
      </c>
      <c r="F138" s="66">
        <v>0</v>
      </c>
      <c r="G138" s="66">
        <v>0</v>
      </c>
      <c r="H138" s="66">
        <v>0</v>
      </c>
      <c r="I138" s="66">
        <v>0</v>
      </c>
      <c r="J138" s="66">
        <v>0</v>
      </c>
      <c r="K138" s="66">
        <v>0</v>
      </c>
      <c r="L138" s="66">
        <v>0</v>
      </c>
      <c r="M138" s="66">
        <v>0</v>
      </c>
      <c r="N138" s="66">
        <v>0</v>
      </c>
      <c r="O138" s="67">
        <f t="shared" si="2"/>
        <v>0</v>
      </c>
    </row>
    <row r="139" spans="1:15" ht="25.5">
      <c r="A139" s="103"/>
      <c r="B139" s="103" t="s">
        <v>113</v>
      </c>
      <c r="C139" s="65" t="s">
        <v>186</v>
      </c>
      <c r="D139" s="66">
        <v>2</v>
      </c>
      <c r="E139" s="66">
        <v>2</v>
      </c>
      <c r="F139" s="66">
        <v>2</v>
      </c>
      <c r="G139" s="66">
        <v>2</v>
      </c>
      <c r="H139" s="66">
        <v>2</v>
      </c>
      <c r="I139" s="66">
        <v>2</v>
      </c>
      <c r="J139" s="66">
        <v>2</v>
      </c>
      <c r="K139" s="66">
        <v>2</v>
      </c>
      <c r="L139" s="66">
        <v>2</v>
      </c>
      <c r="M139" s="66">
        <v>2</v>
      </c>
      <c r="N139" s="66">
        <v>2</v>
      </c>
      <c r="O139" s="67">
        <f t="shared" si="2"/>
        <v>22</v>
      </c>
    </row>
    <row r="140" spans="1:15">
      <c r="A140" s="104"/>
      <c r="B140" s="104"/>
      <c r="C140" s="65" t="s">
        <v>179</v>
      </c>
      <c r="D140" s="66">
        <v>0</v>
      </c>
      <c r="E140" s="66">
        <v>0</v>
      </c>
      <c r="F140" s="66">
        <v>0</v>
      </c>
      <c r="G140" s="66">
        <v>0</v>
      </c>
      <c r="H140" s="66">
        <v>0</v>
      </c>
      <c r="I140" s="66">
        <v>0</v>
      </c>
      <c r="J140" s="66">
        <v>0</v>
      </c>
      <c r="K140" s="66">
        <v>0</v>
      </c>
      <c r="L140" s="66">
        <v>0</v>
      </c>
      <c r="M140" s="66">
        <v>0</v>
      </c>
      <c r="N140" s="66">
        <v>0</v>
      </c>
      <c r="O140" s="67">
        <f t="shared" si="2"/>
        <v>0</v>
      </c>
    </row>
    <row r="141" spans="1:15" ht="25.5">
      <c r="A141" s="103"/>
      <c r="B141" s="103" t="s">
        <v>114</v>
      </c>
      <c r="C141" s="65" t="s">
        <v>186</v>
      </c>
      <c r="D141" s="66">
        <v>0</v>
      </c>
      <c r="E141" s="66">
        <v>0</v>
      </c>
      <c r="F141" s="66">
        <v>0</v>
      </c>
      <c r="G141" s="66">
        <v>0</v>
      </c>
      <c r="H141" s="66">
        <v>0</v>
      </c>
      <c r="I141" s="66">
        <v>0</v>
      </c>
      <c r="J141" s="66">
        <v>0</v>
      </c>
      <c r="K141" s="66">
        <v>0</v>
      </c>
      <c r="L141" s="66">
        <v>0</v>
      </c>
      <c r="M141" s="66">
        <v>0</v>
      </c>
      <c r="N141" s="66">
        <v>0</v>
      </c>
      <c r="O141" s="67">
        <f t="shared" si="2"/>
        <v>0</v>
      </c>
    </row>
    <row r="142" spans="1:15">
      <c r="A142" s="104"/>
      <c r="B142" s="104"/>
      <c r="C142" s="65" t="s">
        <v>179</v>
      </c>
      <c r="D142" s="66">
        <v>0</v>
      </c>
      <c r="E142" s="66">
        <v>0</v>
      </c>
      <c r="F142" s="66">
        <v>0</v>
      </c>
      <c r="G142" s="66">
        <v>0</v>
      </c>
      <c r="H142" s="66">
        <v>0</v>
      </c>
      <c r="I142" s="66">
        <v>0</v>
      </c>
      <c r="J142" s="66">
        <v>0</v>
      </c>
      <c r="K142" s="66">
        <v>0</v>
      </c>
      <c r="L142" s="66">
        <v>0</v>
      </c>
      <c r="M142" s="66">
        <v>0</v>
      </c>
      <c r="N142" s="66">
        <v>0</v>
      </c>
      <c r="O142" s="67">
        <f t="shared" si="2"/>
        <v>0</v>
      </c>
    </row>
    <row r="143" spans="1:15" ht="25.5">
      <c r="A143" s="103"/>
      <c r="B143" s="103" t="s">
        <v>115</v>
      </c>
      <c r="C143" s="65" t="s">
        <v>186</v>
      </c>
      <c r="D143" s="66">
        <v>0</v>
      </c>
      <c r="E143" s="66">
        <v>0</v>
      </c>
      <c r="F143" s="66">
        <v>0</v>
      </c>
      <c r="G143" s="66">
        <v>0</v>
      </c>
      <c r="H143" s="66">
        <v>0</v>
      </c>
      <c r="I143" s="66">
        <v>0</v>
      </c>
      <c r="J143" s="66">
        <v>0</v>
      </c>
      <c r="K143" s="66">
        <v>0</v>
      </c>
      <c r="L143" s="66">
        <v>0</v>
      </c>
      <c r="M143" s="66">
        <v>0</v>
      </c>
      <c r="N143" s="66">
        <v>0</v>
      </c>
      <c r="O143" s="67">
        <f t="shared" si="2"/>
        <v>0</v>
      </c>
    </row>
    <row r="144" spans="1:15">
      <c r="A144" s="104"/>
      <c r="B144" s="104"/>
      <c r="C144" s="65" t="s">
        <v>179</v>
      </c>
      <c r="D144" s="66">
        <v>0</v>
      </c>
      <c r="E144" s="66">
        <v>0</v>
      </c>
      <c r="F144" s="66">
        <v>0</v>
      </c>
      <c r="G144" s="66">
        <v>0</v>
      </c>
      <c r="H144" s="66">
        <v>0</v>
      </c>
      <c r="I144" s="66">
        <v>0</v>
      </c>
      <c r="J144" s="66">
        <v>0</v>
      </c>
      <c r="K144" s="66">
        <v>0</v>
      </c>
      <c r="L144" s="66">
        <v>0</v>
      </c>
      <c r="M144" s="66">
        <v>0</v>
      </c>
      <c r="N144" s="66">
        <v>0</v>
      </c>
      <c r="O144" s="67">
        <f t="shared" si="2"/>
        <v>0</v>
      </c>
    </row>
    <row r="145" spans="1:15" ht="25.5">
      <c r="A145" s="103"/>
      <c r="B145" s="103" t="s">
        <v>116</v>
      </c>
      <c r="C145" s="65" t="s">
        <v>186</v>
      </c>
      <c r="D145" s="66">
        <v>0</v>
      </c>
      <c r="E145" s="66">
        <v>0</v>
      </c>
      <c r="F145" s="66">
        <v>0</v>
      </c>
      <c r="G145" s="66">
        <v>0</v>
      </c>
      <c r="H145" s="66">
        <v>0</v>
      </c>
      <c r="I145" s="66">
        <v>0</v>
      </c>
      <c r="J145" s="66">
        <v>0</v>
      </c>
      <c r="K145" s="66">
        <v>0</v>
      </c>
      <c r="L145" s="66">
        <v>0</v>
      </c>
      <c r="M145" s="66">
        <v>0</v>
      </c>
      <c r="N145" s="66">
        <v>0</v>
      </c>
      <c r="O145" s="67">
        <f t="shared" si="2"/>
        <v>0</v>
      </c>
    </row>
    <row r="146" spans="1:15">
      <c r="A146" s="104"/>
      <c r="B146" s="104"/>
      <c r="C146" s="65" t="s">
        <v>179</v>
      </c>
      <c r="D146" s="66">
        <v>0</v>
      </c>
      <c r="E146" s="66">
        <v>0</v>
      </c>
      <c r="F146" s="66">
        <v>0</v>
      </c>
      <c r="G146" s="66">
        <v>0</v>
      </c>
      <c r="H146" s="66">
        <v>0</v>
      </c>
      <c r="I146" s="66">
        <v>0</v>
      </c>
      <c r="J146" s="66">
        <v>0</v>
      </c>
      <c r="K146" s="66">
        <v>0</v>
      </c>
      <c r="L146" s="66">
        <v>0</v>
      </c>
      <c r="M146" s="66">
        <v>0</v>
      </c>
      <c r="N146" s="66">
        <v>0</v>
      </c>
      <c r="O146" s="67">
        <f t="shared" si="2"/>
        <v>0</v>
      </c>
    </row>
    <row r="147" spans="1:15" ht="25.5">
      <c r="A147" s="103"/>
      <c r="B147" s="103" t="s">
        <v>117</v>
      </c>
      <c r="C147" s="65" t="s">
        <v>186</v>
      </c>
      <c r="D147" s="66">
        <v>0</v>
      </c>
      <c r="E147" s="66">
        <v>0</v>
      </c>
      <c r="F147" s="66">
        <v>0</v>
      </c>
      <c r="G147" s="66">
        <v>0</v>
      </c>
      <c r="H147" s="66">
        <v>0</v>
      </c>
      <c r="I147" s="66">
        <v>0</v>
      </c>
      <c r="J147" s="66">
        <v>0</v>
      </c>
      <c r="K147" s="66">
        <v>0</v>
      </c>
      <c r="L147" s="66">
        <v>0</v>
      </c>
      <c r="M147" s="66">
        <v>0</v>
      </c>
      <c r="N147" s="66">
        <v>0</v>
      </c>
      <c r="O147" s="67">
        <f t="shared" si="2"/>
        <v>0</v>
      </c>
    </row>
    <row r="148" spans="1:15">
      <c r="A148" s="104"/>
      <c r="B148" s="104"/>
      <c r="C148" s="65" t="s">
        <v>179</v>
      </c>
      <c r="D148" s="66">
        <v>0</v>
      </c>
      <c r="E148" s="66">
        <v>0</v>
      </c>
      <c r="F148" s="66">
        <v>0</v>
      </c>
      <c r="G148" s="66">
        <v>0</v>
      </c>
      <c r="H148" s="66">
        <v>0</v>
      </c>
      <c r="I148" s="66">
        <v>0</v>
      </c>
      <c r="J148" s="66">
        <v>0</v>
      </c>
      <c r="K148" s="66">
        <v>0</v>
      </c>
      <c r="L148" s="66">
        <v>0</v>
      </c>
      <c r="M148" s="66">
        <v>0</v>
      </c>
      <c r="N148" s="66">
        <v>0</v>
      </c>
      <c r="O148" s="67">
        <f t="shared" si="2"/>
        <v>0</v>
      </c>
    </row>
    <row r="149" spans="1:15" ht="25.5">
      <c r="A149" s="103"/>
      <c r="B149" s="103" t="s">
        <v>180</v>
      </c>
      <c r="C149" s="65" t="s">
        <v>186</v>
      </c>
      <c r="D149" s="66">
        <v>0</v>
      </c>
      <c r="E149" s="66">
        <v>0</v>
      </c>
      <c r="F149" s="66">
        <v>0</v>
      </c>
      <c r="G149" s="66">
        <v>0</v>
      </c>
      <c r="H149" s="66">
        <v>0</v>
      </c>
      <c r="I149" s="66">
        <v>0</v>
      </c>
      <c r="J149" s="66">
        <v>0</v>
      </c>
      <c r="K149" s="66">
        <v>0</v>
      </c>
      <c r="L149" s="66">
        <v>0</v>
      </c>
      <c r="M149" s="66">
        <v>0</v>
      </c>
      <c r="N149" s="66">
        <v>0</v>
      </c>
      <c r="O149" s="67">
        <f t="shared" si="2"/>
        <v>0</v>
      </c>
    </row>
    <row r="150" spans="1:15">
      <c r="A150" s="104"/>
      <c r="B150" s="104"/>
      <c r="C150" s="65" t="s">
        <v>179</v>
      </c>
      <c r="D150" s="66">
        <v>0</v>
      </c>
      <c r="E150" s="66">
        <v>0</v>
      </c>
      <c r="F150" s="66">
        <v>0</v>
      </c>
      <c r="G150" s="66">
        <v>0</v>
      </c>
      <c r="H150" s="66">
        <v>0</v>
      </c>
      <c r="I150" s="66">
        <v>0</v>
      </c>
      <c r="J150" s="66">
        <v>0</v>
      </c>
      <c r="K150" s="66">
        <v>0</v>
      </c>
      <c r="L150" s="66">
        <v>0</v>
      </c>
      <c r="M150" s="66">
        <v>0</v>
      </c>
      <c r="N150" s="66">
        <v>0</v>
      </c>
      <c r="O150" s="67">
        <f t="shared" si="2"/>
        <v>0</v>
      </c>
    </row>
    <row r="151" spans="1:15" ht="25.5">
      <c r="A151" s="103"/>
      <c r="B151" s="103" t="s">
        <v>181</v>
      </c>
      <c r="C151" s="65" t="s">
        <v>186</v>
      </c>
      <c r="D151" s="66">
        <v>7</v>
      </c>
      <c r="E151" s="66">
        <v>7</v>
      </c>
      <c r="F151" s="66">
        <v>7</v>
      </c>
      <c r="G151" s="66">
        <v>7</v>
      </c>
      <c r="H151" s="66">
        <v>7</v>
      </c>
      <c r="I151" s="66">
        <v>7</v>
      </c>
      <c r="J151" s="66">
        <v>7</v>
      </c>
      <c r="K151" s="66">
        <v>7</v>
      </c>
      <c r="L151" s="66">
        <v>7</v>
      </c>
      <c r="M151" s="66">
        <v>7</v>
      </c>
      <c r="N151" s="66">
        <v>6</v>
      </c>
      <c r="O151" s="67">
        <f t="shared" si="2"/>
        <v>76</v>
      </c>
    </row>
    <row r="152" spans="1:15">
      <c r="A152" s="104"/>
      <c r="B152" s="104"/>
      <c r="C152" s="65" t="s">
        <v>179</v>
      </c>
      <c r="D152" s="66">
        <v>0</v>
      </c>
      <c r="E152" s="66">
        <v>0</v>
      </c>
      <c r="F152" s="66">
        <v>0</v>
      </c>
      <c r="G152" s="66">
        <v>0</v>
      </c>
      <c r="H152" s="66">
        <v>0</v>
      </c>
      <c r="I152" s="66">
        <v>0</v>
      </c>
      <c r="J152" s="66">
        <v>0</v>
      </c>
      <c r="K152" s="66">
        <v>0</v>
      </c>
      <c r="L152" s="66">
        <v>0</v>
      </c>
      <c r="M152" s="66">
        <v>0</v>
      </c>
      <c r="N152" s="66">
        <v>0</v>
      </c>
      <c r="O152" s="67">
        <f t="shared" si="2"/>
        <v>0</v>
      </c>
    </row>
    <row r="153" spans="1:15" ht="25.5">
      <c r="A153" s="103"/>
      <c r="B153" s="103" t="s">
        <v>120</v>
      </c>
      <c r="C153" s="65" t="s">
        <v>186</v>
      </c>
      <c r="D153" s="66">
        <v>3</v>
      </c>
      <c r="E153" s="66">
        <v>2</v>
      </c>
      <c r="F153" s="66">
        <v>3</v>
      </c>
      <c r="G153" s="66">
        <v>2</v>
      </c>
      <c r="H153" s="66">
        <v>3</v>
      </c>
      <c r="I153" s="66">
        <v>3</v>
      </c>
      <c r="J153" s="66">
        <v>3</v>
      </c>
      <c r="K153" s="66">
        <v>3</v>
      </c>
      <c r="L153" s="66">
        <v>2</v>
      </c>
      <c r="M153" s="66">
        <v>2</v>
      </c>
      <c r="N153" s="66">
        <v>3</v>
      </c>
      <c r="O153" s="67">
        <f t="shared" si="2"/>
        <v>29</v>
      </c>
    </row>
    <row r="154" spans="1:15">
      <c r="A154" s="104"/>
      <c r="B154" s="104"/>
      <c r="C154" s="65" t="s">
        <v>179</v>
      </c>
      <c r="D154" s="66">
        <v>0</v>
      </c>
      <c r="E154" s="66">
        <v>0</v>
      </c>
      <c r="F154" s="66">
        <v>0</v>
      </c>
      <c r="G154" s="66">
        <v>0</v>
      </c>
      <c r="H154" s="66">
        <v>0</v>
      </c>
      <c r="I154" s="66">
        <v>0</v>
      </c>
      <c r="J154" s="66">
        <v>0</v>
      </c>
      <c r="K154" s="66">
        <v>0</v>
      </c>
      <c r="L154" s="66">
        <v>0</v>
      </c>
      <c r="M154" s="66">
        <v>0</v>
      </c>
      <c r="N154" s="66">
        <v>0</v>
      </c>
      <c r="O154" s="67">
        <f t="shared" si="2"/>
        <v>0</v>
      </c>
    </row>
    <row r="155" spans="1:15" ht="25.5">
      <c r="A155" s="103"/>
      <c r="B155" s="103" t="s">
        <v>121</v>
      </c>
      <c r="C155" s="65" t="s">
        <v>186</v>
      </c>
      <c r="D155" s="66">
        <v>1</v>
      </c>
      <c r="E155" s="66">
        <v>1</v>
      </c>
      <c r="F155" s="66">
        <v>1</v>
      </c>
      <c r="G155" s="66">
        <v>1</v>
      </c>
      <c r="H155" s="66">
        <v>1</v>
      </c>
      <c r="I155" s="66">
        <v>1</v>
      </c>
      <c r="J155" s="66">
        <v>1</v>
      </c>
      <c r="K155" s="66">
        <v>1</v>
      </c>
      <c r="L155" s="66">
        <v>1</v>
      </c>
      <c r="M155" s="66">
        <v>1</v>
      </c>
      <c r="N155" s="66">
        <v>1</v>
      </c>
      <c r="O155" s="67">
        <f t="shared" si="2"/>
        <v>11</v>
      </c>
    </row>
    <row r="156" spans="1:15">
      <c r="A156" s="104"/>
      <c r="B156" s="104"/>
      <c r="C156" s="65" t="s">
        <v>179</v>
      </c>
      <c r="D156" s="66">
        <v>0</v>
      </c>
      <c r="E156" s="66">
        <v>0</v>
      </c>
      <c r="F156" s="66">
        <v>1</v>
      </c>
      <c r="G156" s="66">
        <v>0</v>
      </c>
      <c r="H156" s="66">
        <v>0</v>
      </c>
      <c r="I156" s="66">
        <v>0</v>
      </c>
      <c r="J156" s="66">
        <v>1</v>
      </c>
      <c r="K156" s="66">
        <v>0</v>
      </c>
      <c r="L156" s="66">
        <v>0</v>
      </c>
      <c r="M156" s="66">
        <v>0</v>
      </c>
      <c r="N156" s="66">
        <v>0</v>
      </c>
      <c r="O156" s="67">
        <f t="shared" si="2"/>
        <v>2</v>
      </c>
    </row>
    <row r="157" spans="1:15" ht="25.5">
      <c r="A157" s="103"/>
      <c r="B157" s="103" t="s">
        <v>122</v>
      </c>
      <c r="C157" s="65" t="s">
        <v>186</v>
      </c>
      <c r="D157" s="66">
        <v>0</v>
      </c>
      <c r="E157" s="66">
        <v>0</v>
      </c>
      <c r="F157" s="66">
        <v>0</v>
      </c>
      <c r="G157" s="66">
        <v>0</v>
      </c>
      <c r="H157" s="66">
        <v>0</v>
      </c>
      <c r="I157" s="66">
        <v>0</v>
      </c>
      <c r="J157" s="66">
        <v>0</v>
      </c>
      <c r="K157" s="66">
        <v>0</v>
      </c>
      <c r="L157" s="66">
        <v>0</v>
      </c>
      <c r="M157" s="66">
        <v>0</v>
      </c>
      <c r="N157" s="66">
        <v>0</v>
      </c>
      <c r="O157" s="67">
        <f t="shared" si="2"/>
        <v>0</v>
      </c>
    </row>
    <row r="158" spans="1:15">
      <c r="A158" s="104"/>
      <c r="B158" s="104"/>
      <c r="C158" s="65" t="s">
        <v>179</v>
      </c>
      <c r="D158" s="66">
        <v>0</v>
      </c>
      <c r="E158" s="66">
        <v>0</v>
      </c>
      <c r="F158" s="66">
        <v>0</v>
      </c>
      <c r="G158" s="66">
        <v>0</v>
      </c>
      <c r="H158" s="66">
        <v>0</v>
      </c>
      <c r="I158" s="66">
        <v>0</v>
      </c>
      <c r="J158" s="66">
        <v>0</v>
      </c>
      <c r="K158" s="66">
        <v>0</v>
      </c>
      <c r="L158" s="66">
        <v>0</v>
      </c>
      <c r="M158" s="66">
        <v>0</v>
      </c>
      <c r="N158" s="66">
        <v>0</v>
      </c>
      <c r="O158" s="67">
        <f t="shared" si="2"/>
        <v>0</v>
      </c>
    </row>
    <row r="159" spans="1:15" ht="25.5">
      <c r="A159" s="103"/>
      <c r="B159" s="103" t="s">
        <v>123</v>
      </c>
      <c r="C159" s="65" t="s">
        <v>186</v>
      </c>
      <c r="D159" s="66">
        <v>0</v>
      </c>
      <c r="E159" s="66">
        <v>0</v>
      </c>
      <c r="F159" s="66">
        <v>0</v>
      </c>
      <c r="G159" s="66">
        <v>0</v>
      </c>
      <c r="H159" s="66">
        <v>0</v>
      </c>
      <c r="I159" s="66">
        <v>0</v>
      </c>
      <c r="J159" s="66">
        <v>0</v>
      </c>
      <c r="K159" s="66">
        <v>0</v>
      </c>
      <c r="L159" s="66">
        <v>0</v>
      </c>
      <c r="M159" s="66">
        <v>0</v>
      </c>
      <c r="N159" s="66">
        <v>0</v>
      </c>
      <c r="O159" s="67">
        <f t="shared" si="2"/>
        <v>0</v>
      </c>
    </row>
    <row r="160" spans="1:15">
      <c r="A160" s="104"/>
      <c r="B160" s="104"/>
      <c r="C160" s="65" t="s">
        <v>179</v>
      </c>
      <c r="D160" s="66">
        <v>0</v>
      </c>
      <c r="E160" s="66">
        <v>0</v>
      </c>
      <c r="F160" s="66">
        <v>0</v>
      </c>
      <c r="G160" s="66">
        <v>0</v>
      </c>
      <c r="H160" s="66">
        <v>0</v>
      </c>
      <c r="I160" s="66">
        <v>0</v>
      </c>
      <c r="J160" s="66">
        <v>0</v>
      </c>
      <c r="K160" s="66">
        <v>0</v>
      </c>
      <c r="L160" s="66">
        <v>0</v>
      </c>
      <c r="M160" s="66">
        <v>0</v>
      </c>
      <c r="N160" s="66">
        <v>0</v>
      </c>
      <c r="O160" s="67">
        <f t="shared" si="2"/>
        <v>0</v>
      </c>
    </row>
    <row r="161" spans="1:15" ht="25.5">
      <c r="A161" s="103"/>
      <c r="B161" s="103" t="s">
        <v>124</v>
      </c>
      <c r="C161" s="65" t="s">
        <v>186</v>
      </c>
      <c r="D161" s="66">
        <v>0</v>
      </c>
      <c r="E161" s="66">
        <v>0</v>
      </c>
      <c r="F161" s="66">
        <v>0</v>
      </c>
      <c r="G161" s="66">
        <v>0</v>
      </c>
      <c r="H161" s="66">
        <v>0</v>
      </c>
      <c r="I161" s="66">
        <v>0</v>
      </c>
      <c r="J161" s="66">
        <v>0</v>
      </c>
      <c r="K161" s="66">
        <v>0</v>
      </c>
      <c r="L161" s="66">
        <v>0</v>
      </c>
      <c r="M161" s="66">
        <v>0</v>
      </c>
      <c r="N161" s="66">
        <v>0</v>
      </c>
      <c r="O161" s="67">
        <f t="shared" si="2"/>
        <v>0</v>
      </c>
    </row>
    <row r="162" spans="1:15">
      <c r="A162" s="104"/>
      <c r="B162" s="104"/>
      <c r="C162" s="65" t="s">
        <v>179</v>
      </c>
      <c r="D162" s="66">
        <v>0</v>
      </c>
      <c r="E162" s="66">
        <v>0</v>
      </c>
      <c r="F162" s="66">
        <v>0</v>
      </c>
      <c r="G162" s="66">
        <v>0</v>
      </c>
      <c r="H162" s="66">
        <v>0</v>
      </c>
      <c r="I162" s="66">
        <v>0</v>
      </c>
      <c r="J162" s="66">
        <v>0</v>
      </c>
      <c r="K162" s="66">
        <v>0</v>
      </c>
      <c r="L162" s="66">
        <v>0</v>
      </c>
      <c r="M162" s="66">
        <v>0</v>
      </c>
      <c r="N162" s="66">
        <v>0</v>
      </c>
      <c r="O162" s="67">
        <f t="shared" si="2"/>
        <v>0</v>
      </c>
    </row>
    <row r="163" spans="1:15" ht="25.5">
      <c r="A163" s="103"/>
      <c r="B163" s="103" t="s">
        <v>125</v>
      </c>
      <c r="C163" s="65" t="s">
        <v>186</v>
      </c>
      <c r="D163" s="66">
        <v>0</v>
      </c>
      <c r="E163" s="66">
        <v>0</v>
      </c>
      <c r="F163" s="66">
        <v>0</v>
      </c>
      <c r="G163" s="66">
        <v>0</v>
      </c>
      <c r="H163" s="66">
        <v>0</v>
      </c>
      <c r="I163" s="66">
        <v>0</v>
      </c>
      <c r="J163" s="66">
        <v>0</v>
      </c>
      <c r="K163" s="66">
        <v>0</v>
      </c>
      <c r="L163" s="66">
        <v>0</v>
      </c>
      <c r="M163" s="66">
        <v>0</v>
      </c>
      <c r="N163" s="66">
        <v>0</v>
      </c>
      <c r="O163" s="67">
        <f t="shared" si="2"/>
        <v>0</v>
      </c>
    </row>
    <row r="164" spans="1:15">
      <c r="A164" s="104"/>
      <c r="B164" s="104"/>
      <c r="C164" s="65" t="s">
        <v>179</v>
      </c>
      <c r="D164" s="66">
        <v>0</v>
      </c>
      <c r="E164" s="66">
        <v>0</v>
      </c>
      <c r="F164" s="66">
        <v>0</v>
      </c>
      <c r="G164" s="66">
        <v>0</v>
      </c>
      <c r="H164" s="66">
        <v>0</v>
      </c>
      <c r="I164" s="66">
        <v>0</v>
      </c>
      <c r="J164" s="66">
        <v>0</v>
      </c>
      <c r="K164" s="66">
        <v>0</v>
      </c>
      <c r="L164" s="66">
        <v>0</v>
      </c>
      <c r="M164" s="66">
        <v>0</v>
      </c>
      <c r="N164" s="66">
        <v>0</v>
      </c>
      <c r="O164" s="67">
        <f t="shared" si="2"/>
        <v>0</v>
      </c>
    </row>
    <row r="165" spans="1:15" ht="25.5">
      <c r="A165" s="103"/>
      <c r="B165" s="103" t="s">
        <v>126</v>
      </c>
      <c r="C165" s="65" t="s">
        <v>186</v>
      </c>
      <c r="D165" s="66">
        <v>0</v>
      </c>
      <c r="E165" s="66">
        <v>0</v>
      </c>
      <c r="F165" s="66">
        <v>0</v>
      </c>
      <c r="G165" s="66">
        <v>0</v>
      </c>
      <c r="H165" s="66">
        <v>0</v>
      </c>
      <c r="I165" s="66">
        <v>0</v>
      </c>
      <c r="J165" s="66">
        <v>0</v>
      </c>
      <c r="K165" s="66">
        <v>0</v>
      </c>
      <c r="L165" s="66">
        <v>0</v>
      </c>
      <c r="M165" s="66">
        <v>0</v>
      </c>
      <c r="N165" s="66">
        <v>0</v>
      </c>
      <c r="O165" s="67">
        <f t="shared" si="2"/>
        <v>0</v>
      </c>
    </row>
    <row r="166" spans="1:15">
      <c r="A166" s="104"/>
      <c r="B166" s="104"/>
      <c r="C166" s="65" t="s">
        <v>179</v>
      </c>
      <c r="D166" s="66">
        <v>0</v>
      </c>
      <c r="E166" s="66">
        <v>0</v>
      </c>
      <c r="F166" s="66">
        <v>0</v>
      </c>
      <c r="G166" s="66">
        <v>0</v>
      </c>
      <c r="H166" s="66">
        <v>0</v>
      </c>
      <c r="I166" s="66">
        <v>0</v>
      </c>
      <c r="J166" s="66">
        <v>0</v>
      </c>
      <c r="K166" s="66">
        <v>0</v>
      </c>
      <c r="L166" s="66">
        <v>0</v>
      </c>
      <c r="M166" s="66">
        <v>0</v>
      </c>
      <c r="N166" s="66">
        <v>0</v>
      </c>
      <c r="O166" s="67">
        <f t="shared" si="2"/>
        <v>0</v>
      </c>
    </row>
    <row r="167" spans="1:15" ht="25.5">
      <c r="A167" s="103"/>
      <c r="B167" s="103" t="s">
        <v>127</v>
      </c>
      <c r="C167" s="65" t="s">
        <v>186</v>
      </c>
      <c r="D167" s="66">
        <v>0</v>
      </c>
      <c r="E167" s="66">
        <v>0</v>
      </c>
      <c r="F167" s="66">
        <v>0</v>
      </c>
      <c r="G167" s="66">
        <v>0</v>
      </c>
      <c r="H167" s="66">
        <v>0</v>
      </c>
      <c r="I167" s="66">
        <v>0</v>
      </c>
      <c r="J167" s="66">
        <v>0</v>
      </c>
      <c r="K167" s="66">
        <v>0</v>
      </c>
      <c r="L167" s="66">
        <v>0</v>
      </c>
      <c r="M167" s="66">
        <v>0</v>
      </c>
      <c r="N167" s="66">
        <v>0</v>
      </c>
      <c r="O167" s="67">
        <f t="shared" si="2"/>
        <v>0</v>
      </c>
    </row>
    <row r="168" spans="1:15">
      <c r="A168" s="104"/>
      <c r="B168" s="104"/>
      <c r="C168" s="65" t="s">
        <v>179</v>
      </c>
      <c r="D168" s="66">
        <v>0</v>
      </c>
      <c r="E168" s="66">
        <v>0</v>
      </c>
      <c r="F168" s="66">
        <v>0</v>
      </c>
      <c r="G168" s="66">
        <v>0</v>
      </c>
      <c r="H168" s="66">
        <v>0</v>
      </c>
      <c r="I168" s="66">
        <v>0</v>
      </c>
      <c r="J168" s="66">
        <v>0</v>
      </c>
      <c r="K168" s="66">
        <v>0</v>
      </c>
      <c r="L168" s="66">
        <v>0</v>
      </c>
      <c r="M168" s="66">
        <v>0</v>
      </c>
      <c r="N168" s="66">
        <v>0</v>
      </c>
      <c r="O168" s="67">
        <f t="shared" si="2"/>
        <v>0</v>
      </c>
    </row>
    <row r="169" spans="1:15" ht="25.5">
      <c r="A169" s="103"/>
      <c r="B169" s="103" t="s">
        <v>128</v>
      </c>
      <c r="C169" s="65" t="s">
        <v>186</v>
      </c>
      <c r="D169" s="66">
        <v>0</v>
      </c>
      <c r="E169" s="66">
        <v>0</v>
      </c>
      <c r="F169" s="66">
        <v>0</v>
      </c>
      <c r="G169" s="66">
        <v>0</v>
      </c>
      <c r="H169" s="66">
        <v>0</v>
      </c>
      <c r="I169" s="66">
        <v>0</v>
      </c>
      <c r="J169" s="66">
        <v>0</v>
      </c>
      <c r="K169" s="66">
        <v>0</v>
      </c>
      <c r="L169" s="66">
        <v>0</v>
      </c>
      <c r="M169" s="66">
        <v>0</v>
      </c>
      <c r="N169" s="66">
        <v>0</v>
      </c>
      <c r="O169" s="67">
        <f t="shared" si="2"/>
        <v>0</v>
      </c>
    </row>
    <row r="170" spans="1:15">
      <c r="A170" s="104"/>
      <c r="B170" s="104"/>
      <c r="C170" s="65" t="s">
        <v>179</v>
      </c>
      <c r="D170" s="66">
        <v>0</v>
      </c>
      <c r="E170" s="66">
        <v>0</v>
      </c>
      <c r="F170" s="66">
        <v>0</v>
      </c>
      <c r="G170" s="66">
        <v>0</v>
      </c>
      <c r="H170" s="66">
        <v>0</v>
      </c>
      <c r="I170" s="66">
        <v>0</v>
      </c>
      <c r="J170" s="66">
        <v>0</v>
      </c>
      <c r="K170" s="66">
        <v>0</v>
      </c>
      <c r="L170" s="66">
        <v>0</v>
      </c>
      <c r="M170" s="66">
        <v>0</v>
      </c>
      <c r="N170" s="66">
        <v>0</v>
      </c>
      <c r="O170" s="67">
        <f t="shared" si="2"/>
        <v>0</v>
      </c>
    </row>
    <row r="171" spans="1:15" ht="25.5">
      <c r="A171" s="103"/>
      <c r="B171" s="103" t="s">
        <v>129</v>
      </c>
      <c r="C171" s="65" t="s">
        <v>186</v>
      </c>
      <c r="D171" s="66">
        <v>0</v>
      </c>
      <c r="E171" s="66">
        <v>0</v>
      </c>
      <c r="F171" s="66">
        <v>0</v>
      </c>
      <c r="G171" s="66">
        <v>0</v>
      </c>
      <c r="H171" s="66">
        <v>0</v>
      </c>
      <c r="I171" s="66">
        <v>0</v>
      </c>
      <c r="J171" s="66">
        <v>0</v>
      </c>
      <c r="K171" s="66">
        <v>0</v>
      </c>
      <c r="L171" s="66">
        <v>0</v>
      </c>
      <c r="M171" s="66">
        <v>0</v>
      </c>
      <c r="N171" s="66">
        <v>0</v>
      </c>
      <c r="O171" s="67">
        <f t="shared" si="2"/>
        <v>0</v>
      </c>
    </row>
    <row r="172" spans="1:15">
      <c r="A172" s="104"/>
      <c r="B172" s="104"/>
      <c r="C172" s="65" t="s">
        <v>179</v>
      </c>
      <c r="D172" s="66">
        <v>0</v>
      </c>
      <c r="E172" s="66">
        <v>0</v>
      </c>
      <c r="F172" s="66">
        <v>0</v>
      </c>
      <c r="G172" s="66">
        <v>0</v>
      </c>
      <c r="H172" s="66">
        <v>0</v>
      </c>
      <c r="I172" s="66">
        <v>0</v>
      </c>
      <c r="J172" s="66">
        <v>0</v>
      </c>
      <c r="K172" s="66">
        <v>0</v>
      </c>
      <c r="L172" s="66">
        <v>0</v>
      </c>
      <c r="M172" s="66">
        <v>0</v>
      </c>
      <c r="N172" s="66">
        <v>0</v>
      </c>
      <c r="O172" s="67">
        <f t="shared" si="2"/>
        <v>0</v>
      </c>
    </row>
    <row r="173" spans="1:15" ht="25.5">
      <c r="A173" s="103"/>
      <c r="B173" s="103" t="s">
        <v>130</v>
      </c>
      <c r="C173" s="65" t="s">
        <v>186</v>
      </c>
      <c r="D173" s="66">
        <v>0</v>
      </c>
      <c r="E173" s="66">
        <v>0</v>
      </c>
      <c r="F173" s="66">
        <v>0</v>
      </c>
      <c r="G173" s="66">
        <v>0</v>
      </c>
      <c r="H173" s="66">
        <v>0</v>
      </c>
      <c r="I173" s="66">
        <v>0</v>
      </c>
      <c r="J173" s="66">
        <v>0</v>
      </c>
      <c r="K173" s="66">
        <v>0</v>
      </c>
      <c r="L173" s="66">
        <v>0</v>
      </c>
      <c r="M173" s="66">
        <v>0</v>
      </c>
      <c r="N173" s="66">
        <v>0</v>
      </c>
      <c r="O173" s="67">
        <f t="shared" si="2"/>
        <v>0</v>
      </c>
    </row>
    <row r="174" spans="1:15">
      <c r="A174" s="104"/>
      <c r="B174" s="104"/>
      <c r="C174" s="65" t="s">
        <v>179</v>
      </c>
      <c r="D174" s="66">
        <v>0</v>
      </c>
      <c r="E174" s="66">
        <v>0</v>
      </c>
      <c r="F174" s="66">
        <v>0</v>
      </c>
      <c r="G174" s="66">
        <v>0</v>
      </c>
      <c r="H174" s="66">
        <v>0</v>
      </c>
      <c r="I174" s="66">
        <v>0</v>
      </c>
      <c r="J174" s="66">
        <v>0</v>
      </c>
      <c r="K174" s="66">
        <v>0</v>
      </c>
      <c r="L174" s="66">
        <v>0</v>
      </c>
      <c r="M174" s="66">
        <v>0</v>
      </c>
      <c r="N174" s="66">
        <v>0</v>
      </c>
      <c r="O174" s="67">
        <f t="shared" si="2"/>
        <v>0</v>
      </c>
    </row>
    <row r="175" spans="1:15" ht="25.5">
      <c r="A175" s="103"/>
      <c r="B175" s="103" t="s">
        <v>131</v>
      </c>
      <c r="C175" s="65" t="s">
        <v>186</v>
      </c>
      <c r="D175" s="66">
        <v>0</v>
      </c>
      <c r="E175" s="66">
        <v>0</v>
      </c>
      <c r="F175" s="66">
        <v>0</v>
      </c>
      <c r="G175" s="66">
        <v>0</v>
      </c>
      <c r="H175" s="66">
        <v>0</v>
      </c>
      <c r="I175" s="66">
        <v>0</v>
      </c>
      <c r="J175" s="66">
        <v>0</v>
      </c>
      <c r="K175" s="66">
        <v>0</v>
      </c>
      <c r="L175" s="66">
        <v>0</v>
      </c>
      <c r="M175" s="66">
        <v>0</v>
      </c>
      <c r="N175" s="66">
        <v>0</v>
      </c>
      <c r="O175" s="67">
        <f t="shared" si="2"/>
        <v>0</v>
      </c>
    </row>
    <row r="176" spans="1:15">
      <c r="A176" s="104"/>
      <c r="B176" s="104"/>
      <c r="C176" s="65" t="s">
        <v>179</v>
      </c>
      <c r="D176" s="66">
        <v>0</v>
      </c>
      <c r="E176" s="66">
        <v>0</v>
      </c>
      <c r="F176" s="66">
        <v>0</v>
      </c>
      <c r="G176" s="66">
        <v>0</v>
      </c>
      <c r="H176" s="66">
        <v>0</v>
      </c>
      <c r="I176" s="66">
        <v>0</v>
      </c>
      <c r="J176" s="66">
        <v>0</v>
      </c>
      <c r="K176" s="66">
        <v>0</v>
      </c>
      <c r="L176" s="66">
        <v>0</v>
      </c>
      <c r="M176" s="66">
        <v>0</v>
      </c>
      <c r="N176" s="66">
        <v>0</v>
      </c>
      <c r="O176" s="67">
        <f t="shared" si="2"/>
        <v>0</v>
      </c>
    </row>
    <row r="177" spans="1:15" ht="25.5">
      <c r="A177" s="103"/>
      <c r="B177" s="103" t="s">
        <v>132</v>
      </c>
      <c r="C177" s="65" t="s">
        <v>186</v>
      </c>
      <c r="D177" s="66">
        <v>0</v>
      </c>
      <c r="E177" s="66">
        <v>0</v>
      </c>
      <c r="F177" s="66">
        <v>0</v>
      </c>
      <c r="G177" s="66">
        <v>0</v>
      </c>
      <c r="H177" s="66">
        <v>0</v>
      </c>
      <c r="I177" s="66">
        <v>0</v>
      </c>
      <c r="J177" s="66">
        <v>0</v>
      </c>
      <c r="K177" s="66">
        <v>0</v>
      </c>
      <c r="L177" s="66">
        <v>0</v>
      </c>
      <c r="M177" s="66">
        <v>0</v>
      </c>
      <c r="N177" s="66">
        <v>0</v>
      </c>
      <c r="O177" s="67">
        <f t="shared" si="2"/>
        <v>0</v>
      </c>
    </row>
    <row r="178" spans="1:15">
      <c r="A178" s="104"/>
      <c r="B178" s="104"/>
      <c r="C178" s="65" t="s">
        <v>179</v>
      </c>
      <c r="D178" s="66">
        <v>0</v>
      </c>
      <c r="E178" s="66">
        <v>0</v>
      </c>
      <c r="F178" s="66">
        <v>0</v>
      </c>
      <c r="G178" s="66">
        <v>0</v>
      </c>
      <c r="H178" s="66">
        <v>0</v>
      </c>
      <c r="I178" s="66">
        <v>0</v>
      </c>
      <c r="J178" s="66">
        <v>0</v>
      </c>
      <c r="K178" s="66">
        <v>0</v>
      </c>
      <c r="L178" s="66">
        <v>0</v>
      </c>
      <c r="M178" s="66">
        <v>0</v>
      </c>
      <c r="N178" s="66">
        <v>0</v>
      </c>
      <c r="O178" s="67">
        <f t="shared" si="2"/>
        <v>0</v>
      </c>
    </row>
    <row r="179" spans="1:15" ht="25.5">
      <c r="A179" s="103"/>
      <c r="B179" s="103" t="s">
        <v>133</v>
      </c>
      <c r="C179" s="65" t="s">
        <v>186</v>
      </c>
      <c r="D179" s="66">
        <v>0</v>
      </c>
      <c r="E179" s="66">
        <v>0</v>
      </c>
      <c r="F179" s="66">
        <v>0</v>
      </c>
      <c r="G179" s="66">
        <v>0</v>
      </c>
      <c r="H179" s="66">
        <v>0</v>
      </c>
      <c r="I179" s="66">
        <v>0</v>
      </c>
      <c r="J179" s="66">
        <v>0</v>
      </c>
      <c r="K179" s="66">
        <v>0</v>
      </c>
      <c r="L179" s="66">
        <v>0</v>
      </c>
      <c r="M179" s="66">
        <v>0</v>
      </c>
      <c r="N179" s="66">
        <v>0</v>
      </c>
      <c r="O179" s="67">
        <f t="shared" si="2"/>
        <v>0</v>
      </c>
    </row>
    <row r="180" spans="1:15">
      <c r="A180" s="104"/>
      <c r="B180" s="104"/>
      <c r="C180" s="65" t="s">
        <v>179</v>
      </c>
      <c r="D180" s="66">
        <v>0</v>
      </c>
      <c r="E180" s="66">
        <v>0</v>
      </c>
      <c r="F180" s="66">
        <v>0</v>
      </c>
      <c r="G180" s="66">
        <v>0</v>
      </c>
      <c r="H180" s="66">
        <v>0</v>
      </c>
      <c r="I180" s="66">
        <v>0</v>
      </c>
      <c r="J180" s="66">
        <v>0</v>
      </c>
      <c r="K180" s="66">
        <v>0</v>
      </c>
      <c r="L180" s="66">
        <v>0</v>
      </c>
      <c r="M180" s="66">
        <v>0</v>
      </c>
      <c r="N180" s="66">
        <v>0</v>
      </c>
      <c r="O180" s="67">
        <f t="shared" si="2"/>
        <v>0</v>
      </c>
    </row>
    <row r="181" spans="1:15" ht="25.5">
      <c r="A181" s="103"/>
      <c r="B181" s="103" t="s">
        <v>134</v>
      </c>
      <c r="C181" s="65" t="s">
        <v>186</v>
      </c>
      <c r="D181" s="66">
        <v>0</v>
      </c>
      <c r="E181" s="66">
        <v>0</v>
      </c>
      <c r="F181" s="66">
        <v>0</v>
      </c>
      <c r="G181" s="66">
        <v>0</v>
      </c>
      <c r="H181" s="66">
        <v>0</v>
      </c>
      <c r="I181" s="66">
        <v>0</v>
      </c>
      <c r="J181" s="66">
        <v>0</v>
      </c>
      <c r="K181" s="66">
        <v>0</v>
      </c>
      <c r="L181" s="66">
        <v>0</v>
      </c>
      <c r="M181" s="66">
        <v>0</v>
      </c>
      <c r="N181" s="66">
        <v>0</v>
      </c>
      <c r="O181" s="67">
        <f t="shared" si="2"/>
        <v>0</v>
      </c>
    </row>
    <row r="182" spans="1:15">
      <c r="A182" s="104"/>
      <c r="B182" s="104"/>
      <c r="C182" s="65" t="s">
        <v>179</v>
      </c>
      <c r="D182" s="66">
        <v>0</v>
      </c>
      <c r="E182" s="66">
        <v>0</v>
      </c>
      <c r="F182" s="66">
        <v>0</v>
      </c>
      <c r="G182" s="66">
        <v>0</v>
      </c>
      <c r="H182" s="66">
        <v>0</v>
      </c>
      <c r="I182" s="66">
        <v>0</v>
      </c>
      <c r="J182" s="66">
        <v>0</v>
      </c>
      <c r="K182" s="66">
        <v>0</v>
      </c>
      <c r="L182" s="66">
        <v>0</v>
      </c>
      <c r="M182" s="66">
        <v>0</v>
      </c>
      <c r="N182" s="66">
        <v>0</v>
      </c>
      <c r="O182" s="67">
        <f t="shared" si="2"/>
        <v>0</v>
      </c>
    </row>
    <row r="183" spans="1:15" ht="25.5">
      <c r="A183" s="103"/>
      <c r="B183" s="103" t="s">
        <v>135</v>
      </c>
      <c r="C183" s="65" t="s">
        <v>186</v>
      </c>
      <c r="D183" s="66">
        <v>0</v>
      </c>
      <c r="E183" s="66">
        <v>0</v>
      </c>
      <c r="F183" s="66">
        <v>0</v>
      </c>
      <c r="G183" s="66">
        <v>0</v>
      </c>
      <c r="H183" s="66">
        <v>0</v>
      </c>
      <c r="I183" s="66">
        <v>0</v>
      </c>
      <c r="J183" s="66">
        <v>0</v>
      </c>
      <c r="K183" s="66">
        <v>0</v>
      </c>
      <c r="L183" s="66">
        <v>0</v>
      </c>
      <c r="M183" s="66">
        <v>0</v>
      </c>
      <c r="N183" s="66">
        <v>0</v>
      </c>
      <c r="O183" s="67">
        <f t="shared" si="2"/>
        <v>0</v>
      </c>
    </row>
    <row r="184" spans="1:15">
      <c r="A184" s="104"/>
      <c r="B184" s="104"/>
      <c r="C184" s="65" t="s">
        <v>179</v>
      </c>
      <c r="D184" s="66">
        <v>0</v>
      </c>
      <c r="E184" s="66">
        <v>0</v>
      </c>
      <c r="F184" s="66">
        <v>0</v>
      </c>
      <c r="G184" s="66">
        <v>0</v>
      </c>
      <c r="H184" s="66">
        <v>0</v>
      </c>
      <c r="I184" s="66">
        <v>0</v>
      </c>
      <c r="J184" s="66">
        <v>0</v>
      </c>
      <c r="K184" s="66">
        <v>0</v>
      </c>
      <c r="L184" s="66">
        <v>0</v>
      </c>
      <c r="M184" s="66">
        <v>0</v>
      </c>
      <c r="N184" s="66">
        <v>0</v>
      </c>
      <c r="O184" s="67">
        <f t="shared" si="2"/>
        <v>0</v>
      </c>
    </row>
    <row r="185" spans="1:15" ht="25.5">
      <c r="A185" s="103"/>
      <c r="B185" s="103" t="s">
        <v>136</v>
      </c>
      <c r="C185" s="65" t="s">
        <v>186</v>
      </c>
      <c r="D185" s="66">
        <v>0</v>
      </c>
      <c r="E185" s="66">
        <v>0</v>
      </c>
      <c r="F185" s="66">
        <v>0</v>
      </c>
      <c r="G185" s="66">
        <v>0</v>
      </c>
      <c r="H185" s="66">
        <v>0</v>
      </c>
      <c r="I185" s="66">
        <v>0</v>
      </c>
      <c r="J185" s="66">
        <v>0</v>
      </c>
      <c r="K185" s="66">
        <v>0</v>
      </c>
      <c r="L185" s="66">
        <v>0</v>
      </c>
      <c r="M185" s="66">
        <v>0</v>
      </c>
      <c r="N185" s="66">
        <v>0</v>
      </c>
      <c r="O185" s="67">
        <f t="shared" si="2"/>
        <v>0</v>
      </c>
    </row>
    <row r="186" spans="1:15">
      <c r="A186" s="104"/>
      <c r="B186" s="104"/>
      <c r="C186" s="65" t="s">
        <v>179</v>
      </c>
      <c r="D186" s="66">
        <v>0</v>
      </c>
      <c r="E186" s="66">
        <v>0</v>
      </c>
      <c r="F186" s="66">
        <v>0</v>
      </c>
      <c r="G186" s="66">
        <v>0</v>
      </c>
      <c r="H186" s="66">
        <v>0</v>
      </c>
      <c r="I186" s="66">
        <v>0</v>
      </c>
      <c r="J186" s="66">
        <v>0</v>
      </c>
      <c r="K186" s="66">
        <v>0</v>
      </c>
      <c r="L186" s="66">
        <v>0</v>
      </c>
      <c r="M186" s="66">
        <v>0</v>
      </c>
      <c r="N186" s="66">
        <v>0</v>
      </c>
      <c r="O186" s="67">
        <f t="shared" si="2"/>
        <v>0</v>
      </c>
    </row>
    <row r="187" spans="1:15" ht="25.5">
      <c r="A187" s="103"/>
      <c r="B187" s="103" t="s">
        <v>137</v>
      </c>
      <c r="C187" s="65" t="s">
        <v>186</v>
      </c>
      <c r="D187" s="66">
        <v>0</v>
      </c>
      <c r="E187" s="66">
        <v>0</v>
      </c>
      <c r="F187" s="66">
        <v>0</v>
      </c>
      <c r="G187" s="66">
        <v>0</v>
      </c>
      <c r="H187" s="66">
        <v>0</v>
      </c>
      <c r="I187" s="66">
        <v>0</v>
      </c>
      <c r="J187" s="66">
        <v>0</v>
      </c>
      <c r="K187" s="66">
        <v>0</v>
      </c>
      <c r="L187" s="66">
        <v>0</v>
      </c>
      <c r="M187" s="66">
        <v>0</v>
      </c>
      <c r="N187" s="66">
        <v>0</v>
      </c>
      <c r="O187" s="67">
        <f t="shared" si="2"/>
        <v>0</v>
      </c>
    </row>
    <row r="188" spans="1:15">
      <c r="A188" s="104"/>
      <c r="B188" s="104"/>
      <c r="C188" s="65" t="s">
        <v>179</v>
      </c>
      <c r="D188" s="66">
        <v>0</v>
      </c>
      <c r="E188" s="66">
        <v>0</v>
      </c>
      <c r="F188" s="66">
        <v>0</v>
      </c>
      <c r="G188" s="66">
        <v>0</v>
      </c>
      <c r="H188" s="66">
        <v>0</v>
      </c>
      <c r="I188" s="66">
        <v>0</v>
      </c>
      <c r="J188" s="66">
        <v>0</v>
      </c>
      <c r="K188" s="66">
        <v>0</v>
      </c>
      <c r="L188" s="66">
        <v>0</v>
      </c>
      <c r="M188" s="66">
        <v>0</v>
      </c>
      <c r="N188" s="66">
        <v>0</v>
      </c>
      <c r="O188" s="67">
        <f t="shared" si="2"/>
        <v>0</v>
      </c>
    </row>
    <row r="189" spans="1:15" ht="25.5">
      <c r="A189" s="103"/>
      <c r="B189" s="103" t="s">
        <v>138</v>
      </c>
      <c r="C189" s="65" t="s">
        <v>186</v>
      </c>
      <c r="D189" s="66">
        <v>0</v>
      </c>
      <c r="E189" s="66">
        <v>0</v>
      </c>
      <c r="F189" s="66">
        <v>0</v>
      </c>
      <c r="G189" s="66">
        <v>0</v>
      </c>
      <c r="H189" s="66">
        <v>0</v>
      </c>
      <c r="I189" s="66">
        <v>0</v>
      </c>
      <c r="J189" s="66">
        <v>0</v>
      </c>
      <c r="K189" s="66">
        <v>0</v>
      </c>
      <c r="L189" s="66">
        <v>0</v>
      </c>
      <c r="M189" s="66">
        <v>0</v>
      </c>
      <c r="N189" s="66">
        <v>0</v>
      </c>
      <c r="O189" s="67">
        <f t="shared" si="2"/>
        <v>0</v>
      </c>
    </row>
    <row r="190" spans="1:15">
      <c r="A190" s="104"/>
      <c r="B190" s="104"/>
      <c r="C190" s="65" t="s">
        <v>179</v>
      </c>
      <c r="D190" s="66">
        <v>0</v>
      </c>
      <c r="E190" s="66">
        <v>0</v>
      </c>
      <c r="F190" s="66">
        <v>0</v>
      </c>
      <c r="G190" s="66">
        <v>0</v>
      </c>
      <c r="H190" s="66">
        <v>0</v>
      </c>
      <c r="I190" s="66">
        <v>0</v>
      </c>
      <c r="J190" s="66">
        <v>0</v>
      </c>
      <c r="K190" s="66">
        <v>0</v>
      </c>
      <c r="L190" s="66">
        <v>0</v>
      </c>
      <c r="M190" s="66">
        <v>0</v>
      </c>
      <c r="N190" s="66">
        <v>0</v>
      </c>
      <c r="O190" s="67">
        <f t="shared" si="2"/>
        <v>0</v>
      </c>
    </row>
    <row r="191" spans="1:15" ht="25.5">
      <c r="A191" s="103"/>
      <c r="B191" s="103" t="s">
        <v>139</v>
      </c>
      <c r="C191" s="65" t="s">
        <v>186</v>
      </c>
      <c r="D191" s="66">
        <v>0</v>
      </c>
      <c r="E191" s="66">
        <v>0</v>
      </c>
      <c r="F191" s="66">
        <v>0</v>
      </c>
      <c r="G191" s="66">
        <v>0</v>
      </c>
      <c r="H191" s="66">
        <v>0</v>
      </c>
      <c r="I191" s="66">
        <v>0</v>
      </c>
      <c r="J191" s="66">
        <v>0</v>
      </c>
      <c r="K191" s="66">
        <v>0</v>
      </c>
      <c r="L191" s="66">
        <v>0</v>
      </c>
      <c r="M191" s="66">
        <v>0</v>
      </c>
      <c r="N191" s="66">
        <v>0</v>
      </c>
      <c r="O191" s="67">
        <f t="shared" si="2"/>
        <v>0</v>
      </c>
    </row>
    <row r="192" spans="1:15">
      <c r="A192" s="104"/>
      <c r="B192" s="104"/>
      <c r="C192" s="65" t="s">
        <v>179</v>
      </c>
      <c r="D192" s="66">
        <v>0</v>
      </c>
      <c r="E192" s="66">
        <v>0</v>
      </c>
      <c r="F192" s="66">
        <v>0</v>
      </c>
      <c r="G192" s="66">
        <v>0</v>
      </c>
      <c r="H192" s="66">
        <v>0</v>
      </c>
      <c r="I192" s="66">
        <v>0</v>
      </c>
      <c r="J192" s="66">
        <v>0</v>
      </c>
      <c r="K192" s="66">
        <v>0</v>
      </c>
      <c r="L192" s="66">
        <v>0</v>
      </c>
      <c r="M192" s="66">
        <v>0</v>
      </c>
      <c r="N192" s="66">
        <v>0</v>
      </c>
      <c r="O192" s="67">
        <f t="shared" si="2"/>
        <v>0</v>
      </c>
    </row>
    <row r="193" spans="1:15" ht="25.5">
      <c r="A193" s="103"/>
      <c r="B193" s="103" t="s">
        <v>140</v>
      </c>
      <c r="C193" s="65" t="s">
        <v>186</v>
      </c>
      <c r="D193" s="66">
        <v>0</v>
      </c>
      <c r="E193" s="66">
        <v>0</v>
      </c>
      <c r="F193" s="66">
        <v>0</v>
      </c>
      <c r="G193" s="66">
        <v>0</v>
      </c>
      <c r="H193" s="66">
        <v>0</v>
      </c>
      <c r="I193" s="66">
        <v>0</v>
      </c>
      <c r="J193" s="66">
        <v>0</v>
      </c>
      <c r="K193" s="66">
        <v>0</v>
      </c>
      <c r="L193" s="66">
        <v>0</v>
      </c>
      <c r="M193" s="66">
        <v>0</v>
      </c>
      <c r="N193" s="66">
        <v>0</v>
      </c>
      <c r="O193" s="67">
        <f t="shared" si="2"/>
        <v>0</v>
      </c>
    </row>
    <row r="194" spans="1:15">
      <c r="A194" s="104"/>
      <c r="B194" s="104"/>
      <c r="C194" s="65" t="s">
        <v>179</v>
      </c>
      <c r="D194" s="66">
        <v>0</v>
      </c>
      <c r="E194" s="66">
        <v>0</v>
      </c>
      <c r="F194" s="66">
        <v>0</v>
      </c>
      <c r="G194" s="66">
        <v>0</v>
      </c>
      <c r="H194" s="66">
        <v>0</v>
      </c>
      <c r="I194" s="66">
        <v>0</v>
      </c>
      <c r="J194" s="66">
        <v>0</v>
      </c>
      <c r="K194" s="66">
        <v>0</v>
      </c>
      <c r="L194" s="66">
        <v>0</v>
      </c>
      <c r="M194" s="66">
        <v>0</v>
      </c>
      <c r="N194" s="66">
        <v>0</v>
      </c>
      <c r="O194" s="67">
        <f t="shared" si="2"/>
        <v>0</v>
      </c>
    </row>
    <row r="195" spans="1:15" ht="25.5">
      <c r="A195" s="103"/>
      <c r="B195" s="103" t="s">
        <v>141</v>
      </c>
      <c r="C195" s="65" t="s">
        <v>186</v>
      </c>
      <c r="D195" s="66">
        <v>0</v>
      </c>
      <c r="E195" s="66">
        <v>0</v>
      </c>
      <c r="F195" s="66">
        <v>0</v>
      </c>
      <c r="G195" s="66">
        <v>0</v>
      </c>
      <c r="H195" s="66">
        <v>0</v>
      </c>
      <c r="I195" s="66">
        <v>0</v>
      </c>
      <c r="J195" s="66">
        <v>0</v>
      </c>
      <c r="K195" s="66">
        <v>0</v>
      </c>
      <c r="L195" s="66">
        <v>0</v>
      </c>
      <c r="M195" s="66">
        <v>0</v>
      </c>
      <c r="N195" s="66">
        <v>0</v>
      </c>
      <c r="O195" s="67">
        <f t="shared" si="2"/>
        <v>0</v>
      </c>
    </row>
    <row r="196" spans="1:15">
      <c r="A196" s="104"/>
      <c r="B196" s="104"/>
      <c r="C196" s="65" t="s">
        <v>179</v>
      </c>
      <c r="D196" s="66">
        <v>0</v>
      </c>
      <c r="E196" s="66">
        <v>0</v>
      </c>
      <c r="F196" s="66">
        <v>0</v>
      </c>
      <c r="G196" s="66">
        <v>0</v>
      </c>
      <c r="H196" s="66">
        <v>0</v>
      </c>
      <c r="I196" s="66">
        <v>0</v>
      </c>
      <c r="J196" s="66">
        <v>0</v>
      </c>
      <c r="K196" s="66">
        <v>0</v>
      </c>
      <c r="L196" s="66">
        <v>0</v>
      </c>
      <c r="M196" s="66">
        <v>0</v>
      </c>
      <c r="N196" s="66">
        <v>0</v>
      </c>
      <c r="O196" s="67">
        <f t="shared" si="2"/>
        <v>0</v>
      </c>
    </row>
    <row r="197" spans="1:15" ht="25.5">
      <c r="A197" s="103"/>
      <c r="B197" s="103" t="s">
        <v>142</v>
      </c>
      <c r="C197" s="65" t="s">
        <v>186</v>
      </c>
      <c r="D197" s="66">
        <v>0</v>
      </c>
      <c r="E197" s="66">
        <v>0</v>
      </c>
      <c r="F197" s="66">
        <v>0</v>
      </c>
      <c r="G197" s="66">
        <v>0</v>
      </c>
      <c r="H197" s="66">
        <v>0</v>
      </c>
      <c r="I197" s="66">
        <v>0</v>
      </c>
      <c r="J197" s="66">
        <v>0</v>
      </c>
      <c r="K197" s="66">
        <v>0</v>
      </c>
      <c r="L197" s="66">
        <v>0</v>
      </c>
      <c r="M197" s="66">
        <v>0</v>
      </c>
      <c r="N197" s="66">
        <v>0</v>
      </c>
      <c r="O197" s="67">
        <f t="shared" si="2"/>
        <v>0</v>
      </c>
    </row>
    <row r="198" spans="1:15">
      <c r="A198" s="104"/>
      <c r="B198" s="104"/>
      <c r="C198" s="65" t="s">
        <v>179</v>
      </c>
      <c r="D198" s="66">
        <v>0</v>
      </c>
      <c r="E198" s="66">
        <v>0</v>
      </c>
      <c r="F198" s="66">
        <v>0</v>
      </c>
      <c r="G198" s="66">
        <v>0</v>
      </c>
      <c r="H198" s="66">
        <v>0</v>
      </c>
      <c r="I198" s="66">
        <v>0</v>
      </c>
      <c r="J198" s="66">
        <v>0</v>
      </c>
      <c r="K198" s="66">
        <v>0</v>
      </c>
      <c r="L198" s="66">
        <v>0</v>
      </c>
      <c r="M198" s="66">
        <v>0</v>
      </c>
      <c r="N198" s="66">
        <v>0</v>
      </c>
      <c r="O198" s="67">
        <f t="shared" si="2"/>
        <v>0</v>
      </c>
    </row>
    <row r="199" spans="1:15" ht="25.5">
      <c r="A199" s="103"/>
      <c r="B199" s="103" t="s">
        <v>143</v>
      </c>
      <c r="C199" s="65" t="s">
        <v>186</v>
      </c>
      <c r="D199" s="66">
        <v>0</v>
      </c>
      <c r="E199" s="66">
        <v>0</v>
      </c>
      <c r="F199" s="66">
        <v>0</v>
      </c>
      <c r="G199" s="66">
        <v>0</v>
      </c>
      <c r="H199" s="66">
        <v>0</v>
      </c>
      <c r="I199" s="66">
        <v>0</v>
      </c>
      <c r="J199" s="66">
        <v>0</v>
      </c>
      <c r="K199" s="66">
        <v>0</v>
      </c>
      <c r="L199" s="66">
        <v>0</v>
      </c>
      <c r="M199" s="66">
        <v>0</v>
      </c>
      <c r="N199" s="66">
        <v>0</v>
      </c>
      <c r="O199" s="67">
        <f t="shared" si="2"/>
        <v>0</v>
      </c>
    </row>
    <row r="200" spans="1:15">
      <c r="A200" s="104"/>
      <c r="B200" s="104"/>
      <c r="C200" s="65" t="s">
        <v>179</v>
      </c>
      <c r="D200" s="66">
        <v>0</v>
      </c>
      <c r="E200" s="66">
        <v>0</v>
      </c>
      <c r="F200" s="66">
        <v>0</v>
      </c>
      <c r="G200" s="66">
        <v>0</v>
      </c>
      <c r="H200" s="66">
        <v>0</v>
      </c>
      <c r="I200" s="66">
        <v>0</v>
      </c>
      <c r="J200" s="66">
        <v>0</v>
      </c>
      <c r="K200" s="66">
        <v>0</v>
      </c>
      <c r="L200" s="66">
        <v>0</v>
      </c>
      <c r="M200" s="66">
        <v>0</v>
      </c>
      <c r="N200" s="66">
        <v>0</v>
      </c>
      <c r="O200" s="67">
        <f t="shared" ref="O200:O206" si="3">SUM(D200:N200)</f>
        <v>0</v>
      </c>
    </row>
    <row r="201" spans="1:15" ht="25.5">
      <c r="A201" s="103"/>
      <c r="B201" s="103" t="s">
        <v>144</v>
      </c>
      <c r="C201" s="65" t="s">
        <v>186</v>
      </c>
      <c r="D201" s="66">
        <v>0</v>
      </c>
      <c r="E201" s="66">
        <v>0</v>
      </c>
      <c r="F201" s="66">
        <v>0</v>
      </c>
      <c r="G201" s="66">
        <v>0</v>
      </c>
      <c r="H201" s="66">
        <v>0</v>
      </c>
      <c r="I201" s="66">
        <v>0</v>
      </c>
      <c r="J201" s="66">
        <v>0</v>
      </c>
      <c r="K201" s="66">
        <v>0</v>
      </c>
      <c r="L201" s="66">
        <v>0</v>
      </c>
      <c r="M201" s="66">
        <v>0</v>
      </c>
      <c r="N201" s="66">
        <v>0</v>
      </c>
      <c r="O201" s="67">
        <f t="shared" si="3"/>
        <v>0</v>
      </c>
    </row>
    <row r="202" spans="1:15">
      <c r="A202" s="104"/>
      <c r="B202" s="104"/>
      <c r="C202" s="65" t="s">
        <v>179</v>
      </c>
      <c r="D202" s="66">
        <v>0</v>
      </c>
      <c r="E202" s="66">
        <v>0</v>
      </c>
      <c r="F202" s="66">
        <v>0</v>
      </c>
      <c r="G202" s="66">
        <v>0</v>
      </c>
      <c r="H202" s="66">
        <v>0</v>
      </c>
      <c r="I202" s="66">
        <v>0</v>
      </c>
      <c r="J202" s="66">
        <v>0</v>
      </c>
      <c r="K202" s="66">
        <v>0</v>
      </c>
      <c r="L202" s="66">
        <v>0</v>
      </c>
      <c r="M202" s="66">
        <v>0</v>
      </c>
      <c r="N202" s="66">
        <v>0</v>
      </c>
      <c r="O202" s="67">
        <f t="shared" si="3"/>
        <v>0</v>
      </c>
    </row>
    <row r="203" spans="1:15" ht="25.5">
      <c r="A203" s="103"/>
      <c r="B203" s="103" t="s">
        <v>145</v>
      </c>
      <c r="C203" s="65" t="s">
        <v>186</v>
      </c>
      <c r="D203" s="66">
        <v>0</v>
      </c>
      <c r="E203" s="66">
        <v>0</v>
      </c>
      <c r="F203" s="66">
        <v>0</v>
      </c>
      <c r="G203" s="66">
        <v>0</v>
      </c>
      <c r="H203" s="66">
        <v>0</v>
      </c>
      <c r="I203" s="66">
        <v>0</v>
      </c>
      <c r="J203" s="66">
        <v>0</v>
      </c>
      <c r="K203" s="66">
        <v>0</v>
      </c>
      <c r="L203" s="66">
        <v>0</v>
      </c>
      <c r="M203" s="66">
        <v>0</v>
      </c>
      <c r="N203" s="66">
        <v>0</v>
      </c>
      <c r="O203" s="67">
        <f t="shared" si="3"/>
        <v>0</v>
      </c>
    </row>
    <row r="204" spans="1:15">
      <c r="A204" s="104"/>
      <c r="B204" s="104"/>
      <c r="C204" s="65" t="s">
        <v>179</v>
      </c>
      <c r="D204" s="66">
        <v>0</v>
      </c>
      <c r="E204" s="66">
        <v>0</v>
      </c>
      <c r="F204" s="66">
        <v>0</v>
      </c>
      <c r="G204" s="66">
        <v>0</v>
      </c>
      <c r="H204" s="66">
        <v>0</v>
      </c>
      <c r="I204" s="66">
        <v>0</v>
      </c>
      <c r="J204" s="66">
        <v>0</v>
      </c>
      <c r="K204" s="66">
        <v>0</v>
      </c>
      <c r="L204" s="66">
        <v>0</v>
      </c>
      <c r="M204" s="66">
        <v>0</v>
      </c>
      <c r="N204" s="66">
        <v>0</v>
      </c>
      <c r="O204" s="67">
        <f t="shared" si="3"/>
        <v>0</v>
      </c>
    </row>
    <row r="205" spans="1:15" ht="25.5">
      <c r="A205" s="112" t="s">
        <v>146</v>
      </c>
      <c r="B205" s="113"/>
      <c r="C205" s="65" t="s">
        <v>186</v>
      </c>
      <c r="D205" s="68">
        <f>D7+D9+D11+D13+D15+D17+D19+D21+D23+D25+D27+D29+D31+D33+D35+D37+D39+D41+D43+D45+D47+D49+D51+D53+D55+D57+D59+D61+D63+D65+D67+D69+D71+D73+D75+D77+D79+D81+D83+D85+D87+D89+D91+D93+D95+D97+D99+D101+D103+D105+D107+D109+D111+D113+D115+D117+D119+D121+D123+D125+D127+D129+D131+D133+D135+D137+D139+D141+D143+D145+D147+D149+D151+D153+D155+D157+D159+D161+D163+D165+D167+D169+D171+D173+D175+D177+D179+D181+D183+D185+D187+D189+D191+D193+D195+D197+D199+D201+D203</f>
        <v>24</v>
      </c>
      <c r="E205" s="68">
        <f t="shared" ref="E205:N205" si="4">E7+E9+E11+E13+E15+E17+E19+E21+E23+E25+E27+E29+E31+E33+E35+E37+E39+E41+E43+E45+E47+E49+E51+E53+E55+E57+E59+E61+E63+E65+E67+E69+E71+E73+E75+E77+E79+E81+E83+E85+E87+E89+E91+E93+E95+E97+E99+E101+E103+E105+E107+E109+E111+E113+E115+E117+E119+E121+E123+E125+E127+E129+E131+E133+E135+E137+E139+E141+E143+E145+E147+E149+E151+E153+E155+E157+E159+E161+E163+E165+E167+E169+E171+E173+E175+E177+E179+E181+E183+E185+E187+E189+E191+E193+E195+E197+E199+E201+E203</f>
        <v>20</v>
      </c>
      <c r="F205" s="68">
        <f t="shared" si="4"/>
        <v>25</v>
      </c>
      <c r="G205" s="68">
        <f t="shared" si="4"/>
        <v>21</v>
      </c>
      <c r="H205" s="68">
        <f t="shared" si="4"/>
        <v>22</v>
      </c>
      <c r="I205" s="68">
        <f t="shared" si="4"/>
        <v>19</v>
      </c>
      <c r="J205" s="68">
        <f t="shared" si="4"/>
        <v>22</v>
      </c>
      <c r="K205" s="68">
        <f t="shared" si="4"/>
        <v>22</v>
      </c>
      <c r="L205" s="68">
        <f t="shared" si="4"/>
        <v>20</v>
      </c>
      <c r="M205" s="68">
        <f t="shared" si="4"/>
        <v>18</v>
      </c>
      <c r="N205" s="68">
        <f t="shared" si="4"/>
        <v>22</v>
      </c>
      <c r="O205" s="67">
        <f t="shared" si="3"/>
        <v>235</v>
      </c>
    </row>
    <row r="206" spans="1:15">
      <c r="A206" s="114"/>
      <c r="B206" s="115"/>
      <c r="C206" s="65" t="s">
        <v>179</v>
      </c>
      <c r="D206" s="68">
        <f>D8+D10+D12+D14+D16+D18+D20+D22+D24+D26+D28+D30+D32+D34+D36+D38+D40+D42+D44+D46+D48+D50+D52+D54+D56+D58+D60+D62+D64+D66+D68+D70+D72+D74+D76+D78+D80+D82+D84+D86+D88+D90+D92+D94+D96+D98+D100+D102+D104+D106+D108+D110+D112+D114+D116+D118+D120+D122+D124+D126+D128+D130+D132+D134+D136+D138+D140+D142+D144+D146+D148+D150+D152+D154+D156+D158+D160+D162+D164+D166+D168+D170+D172+D174+D176+D178+D180+D182+D184+D186+D188+D190+D192+D194+D196+D198+D200+D202+D204</f>
        <v>5</v>
      </c>
      <c r="E206" s="68">
        <f t="shared" ref="E206:N206" si="5">E8+E10+E12+E14+E16+E18+E20+E22+E24+E26+E28+E30+E32+E34+E36+E38+E40+E42+E44+E46+E48+E50+E52+E54+E56+E58+E60+E62+E64+E66+E68+E70+E72+E74+E76+E78+E80+E82+E84+E86+E88+E90+E92+E94+E96+E98+E100+E102+E104+E106+E108+E110+E112+E114+E116+E118+E120+E122+E124+E126+E128+E130+E132+E134+E136+E138+E140+E142+E144+E146+E148+E150+E152+E154+E156+E158+E160+E162+E164+E166+E168+E170+E172+E174+E176+E178+E180+E182+E184+E186+E188+E190+E192+E194+E196+E198+E200+E202+E204</f>
        <v>0</v>
      </c>
      <c r="F206" s="68">
        <f t="shared" si="5"/>
        <v>7</v>
      </c>
      <c r="G206" s="68">
        <f t="shared" si="5"/>
        <v>0</v>
      </c>
      <c r="H206" s="68">
        <f t="shared" si="5"/>
        <v>1</v>
      </c>
      <c r="I206" s="68">
        <f t="shared" si="5"/>
        <v>0</v>
      </c>
      <c r="J206" s="68">
        <f t="shared" si="5"/>
        <v>1</v>
      </c>
      <c r="K206" s="68">
        <f t="shared" si="5"/>
        <v>1</v>
      </c>
      <c r="L206" s="68">
        <f t="shared" si="5"/>
        <v>0</v>
      </c>
      <c r="M206" s="68">
        <f t="shared" si="5"/>
        <v>0</v>
      </c>
      <c r="N206" s="68">
        <f t="shared" si="5"/>
        <v>0</v>
      </c>
      <c r="O206" s="67">
        <f t="shared" si="3"/>
        <v>15</v>
      </c>
    </row>
    <row r="207" spans="1:15">
      <c r="D207" s="29"/>
      <c r="E207" s="29"/>
      <c r="F207" s="29"/>
      <c r="G207" s="29"/>
      <c r="H207" s="29"/>
      <c r="I207" s="29"/>
      <c r="J207" s="29"/>
      <c r="K207" s="29"/>
      <c r="M207" s="29"/>
    </row>
  </sheetData>
  <mergeCells count="213">
    <mergeCell ref="N5:N6"/>
    <mergeCell ref="O5:O6"/>
    <mergeCell ref="G5:G6"/>
    <mergeCell ref="D5:D6"/>
    <mergeCell ref="E5:E6"/>
    <mergeCell ref="F5:F6"/>
    <mergeCell ref="A5:B5"/>
    <mergeCell ref="C5:C6"/>
    <mergeCell ref="L5:L6"/>
    <mergeCell ref="B19:B20"/>
    <mergeCell ref="A19:A20"/>
    <mergeCell ref="A21:A22"/>
    <mergeCell ref="B21:B22"/>
    <mergeCell ref="A23:A24"/>
    <mergeCell ref="B23:B24"/>
    <mergeCell ref="A13:A14"/>
    <mergeCell ref="B13:B14"/>
    <mergeCell ref="A15:A16"/>
    <mergeCell ref="B15:B16"/>
    <mergeCell ref="A17:A18"/>
    <mergeCell ref="B17:B18"/>
    <mergeCell ref="A25:A26"/>
    <mergeCell ref="B25:B26"/>
    <mergeCell ref="A27:A28"/>
    <mergeCell ref="B27:B28"/>
    <mergeCell ref="B35:B36"/>
    <mergeCell ref="A29:A30"/>
    <mergeCell ref="B29:B30"/>
    <mergeCell ref="A31:A32"/>
    <mergeCell ref="B31:B32"/>
    <mergeCell ref="A33:A34"/>
    <mergeCell ref="B33:B34"/>
    <mergeCell ref="A35:A36"/>
    <mergeCell ref="A7:A8"/>
    <mergeCell ref="B7:B8"/>
    <mergeCell ref="A9:A10"/>
    <mergeCell ref="B9:B10"/>
    <mergeCell ref="A11:A12"/>
    <mergeCell ref="B11:B12"/>
    <mergeCell ref="M5:M6"/>
    <mergeCell ref="K5:K6"/>
    <mergeCell ref="J5:J6"/>
    <mergeCell ref="H5:H6"/>
    <mergeCell ref="I5:I6"/>
    <mergeCell ref="A43:A44"/>
    <mergeCell ref="B43:B44"/>
    <mergeCell ref="A45:A46"/>
    <mergeCell ref="B45:B46"/>
    <mergeCell ref="A47:A48"/>
    <mergeCell ref="B47:B48"/>
    <mergeCell ref="A37:A38"/>
    <mergeCell ref="B37:B38"/>
    <mergeCell ref="A39:A40"/>
    <mergeCell ref="B39:B40"/>
    <mergeCell ref="A41:A42"/>
    <mergeCell ref="B41:B42"/>
    <mergeCell ref="A55:A56"/>
    <mergeCell ref="B55:B56"/>
    <mergeCell ref="A57:A58"/>
    <mergeCell ref="B57:B58"/>
    <mergeCell ref="A59:A60"/>
    <mergeCell ref="B59:B60"/>
    <mergeCell ref="A49:A50"/>
    <mergeCell ref="B49:B50"/>
    <mergeCell ref="A51:A52"/>
    <mergeCell ref="B51:B52"/>
    <mergeCell ref="A53:A54"/>
    <mergeCell ref="B53:B54"/>
    <mergeCell ref="A67:A68"/>
    <mergeCell ref="B67:B68"/>
    <mergeCell ref="A69:A70"/>
    <mergeCell ref="B69:B70"/>
    <mergeCell ref="A71:A72"/>
    <mergeCell ref="B71:B72"/>
    <mergeCell ref="A61:A62"/>
    <mergeCell ref="B61:B62"/>
    <mergeCell ref="A63:A64"/>
    <mergeCell ref="B63:B64"/>
    <mergeCell ref="A65:A66"/>
    <mergeCell ref="B65:B66"/>
    <mergeCell ref="A79:A80"/>
    <mergeCell ref="B79:B80"/>
    <mergeCell ref="A81:A82"/>
    <mergeCell ref="B81:B82"/>
    <mergeCell ref="A83:A84"/>
    <mergeCell ref="B83:B84"/>
    <mergeCell ref="A73:A74"/>
    <mergeCell ref="B73:B74"/>
    <mergeCell ref="A75:A76"/>
    <mergeCell ref="B75:B76"/>
    <mergeCell ref="A77:A78"/>
    <mergeCell ref="B77:B78"/>
    <mergeCell ref="A91:A92"/>
    <mergeCell ref="B91:B92"/>
    <mergeCell ref="A93:A94"/>
    <mergeCell ref="B93:B94"/>
    <mergeCell ref="A95:A96"/>
    <mergeCell ref="B95:B96"/>
    <mergeCell ref="A85:A86"/>
    <mergeCell ref="B85:B86"/>
    <mergeCell ref="A87:A88"/>
    <mergeCell ref="B87:B88"/>
    <mergeCell ref="A89:A90"/>
    <mergeCell ref="B89:B90"/>
    <mergeCell ref="A103:A104"/>
    <mergeCell ref="B103:B104"/>
    <mergeCell ref="A105:A106"/>
    <mergeCell ref="B105:B106"/>
    <mergeCell ref="A107:A108"/>
    <mergeCell ref="B107:B108"/>
    <mergeCell ref="A97:A98"/>
    <mergeCell ref="B97:B98"/>
    <mergeCell ref="A99:A100"/>
    <mergeCell ref="B99:B100"/>
    <mergeCell ref="A101:A102"/>
    <mergeCell ref="B101:B102"/>
    <mergeCell ref="A117:A118"/>
    <mergeCell ref="B117:B118"/>
    <mergeCell ref="A119:A120"/>
    <mergeCell ref="B119:B120"/>
    <mergeCell ref="A121:A122"/>
    <mergeCell ref="B121:B122"/>
    <mergeCell ref="A109:A110"/>
    <mergeCell ref="B109:B110"/>
    <mergeCell ref="A113:A114"/>
    <mergeCell ref="B113:B114"/>
    <mergeCell ref="A115:A116"/>
    <mergeCell ref="B115:B116"/>
    <mergeCell ref="B111:B112"/>
    <mergeCell ref="A111:A112"/>
    <mergeCell ref="A129:A130"/>
    <mergeCell ref="B129:B130"/>
    <mergeCell ref="A131:A132"/>
    <mergeCell ref="B131:B132"/>
    <mergeCell ref="A133:A134"/>
    <mergeCell ref="B133:B134"/>
    <mergeCell ref="A123:A124"/>
    <mergeCell ref="B123:B124"/>
    <mergeCell ref="A125:A126"/>
    <mergeCell ref="B125:B126"/>
    <mergeCell ref="A127:A128"/>
    <mergeCell ref="B127:B128"/>
    <mergeCell ref="A141:A142"/>
    <mergeCell ref="B141:B142"/>
    <mergeCell ref="A143:A144"/>
    <mergeCell ref="B143:B144"/>
    <mergeCell ref="A145:A146"/>
    <mergeCell ref="B145:B146"/>
    <mergeCell ref="A135:A136"/>
    <mergeCell ref="B135:B136"/>
    <mergeCell ref="A137:A138"/>
    <mergeCell ref="B137:B138"/>
    <mergeCell ref="A139:A140"/>
    <mergeCell ref="B139:B140"/>
    <mergeCell ref="A153:A154"/>
    <mergeCell ref="B153:B154"/>
    <mergeCell ref="A155:A156"/>
    <mergeCell ref="B155:B156"/>
    <mergeCell ref="A157:A158"/>
    <mergeCell ref="B157:B158"/>
    <mergeCell ref="A147:A148"/>
    <mergeCell ref="B147:B148"/>
    <mergeCell ref="A149:A150"/>
    <mergeCell ref="B149:B150"/>
    <mergeCell ref="A151:A152"/>
    <mergeCell ref="B151:B152"/>
    <mergeCell ref="A165:A166"/>
    <mergeCell ref="B165:B166"/>
    <mergeCell ref="A167:A168"/>
    <mergeCell ref="B167:B168"/>
    <mergeCell ref="A169:A170"/>
    <mergeCell ref="B169:B170"/>
    <mergeCell ref="A159:A160"/>
    <mergeCell ref="B159:B160"/>
    <mergeCell ref="A161:A162"/>
    <mergeCell ref="B161:B162"/>
    <mergeCell ref="A163:A164"/>
    <mergeCell ref="B163:B164"/>
    <mergeCell ref="A177:A178"/>
    <mergeCell ref="B177:B178"/>
    <mergeCell ref="A179:A180"/>
    <mergeCell ref="B179:B180"/>
    <mergeCell ref="A181:A182"/>
    <mergeCell ref="B181:B182"/>
    <mergeCell ref="A171:A172"/>
    <mergeCell ref="B171:B172"/>
    <mergeCell ref="A173:A174"/>
    <mergeCell ref="B173:B174"/>
    <mergeCell ref="A175:A176"/>
    <mergeCell ref="B175:B176"/>
    <mergeCell ref="A189:A190"/>
    <mergeCell ref="B189:B190"/>
    <mergeCell ref="A191:A192"/>
    <mergeCell ref="B191:B192"/>
    <mergeCell ref="A193:A194"/>
    <mergeCell ref="B193:B194"/>
    <mergeCell ref="A183:A184"/>
    <mergeCell ref="B183:B184"/>
    <mergeCell ref="A185:A186"/>
    <mergeCell ref="B185:B186"/>
    <mergeCell ref="A187:A188"/>
    <mergeCell ref="B187:B188"/>
    <mergeCell ref="A201:A202"/>
    <mergeCell ref="B201:B202"/>
    <mergeCell ref="A203:A204"/>
    <mergeCell ref="B203:B204"/>
    <mergeCell ref="A205:B206"/>
    <mergeCell ref="A195:A196"/>
    <mergeCell ref="B195:B196"/>
    <mergeCell ref="A197:A198"/>
    <mergeCell ref="B197:B198"/>
    <mergeCell ref="A199:A200"/>
    <mergeCell ref="B199:B200"/>
  </mergeCells>
  <phoneticPr fontId="6" type="noConversion"/>
  <printOptions horizontalCentered="1"/>
  <pageMargins left="0.19685039370078741" right="0.19685039370078741" top="0.39370078740157483" bottom="0.59055118110236227" header="0.31496062992125984" footer="0.15748031496062992"/>
  <pageSetup paperSize="9" scale="60" orientation="landscape" horizontalDpi="300" verticalDpi="300" r:id="rId1"/>
  <headerFooter alignWithMargins="0">
    <oddFooter>&amp;L&amp;Z&amp;F&amp;R&amp;P/&amp;N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
  <sheetViews>
    <sheetView topLeftCell="A28" zoomScale="80" zoomScaleNormal="80" workbookViewId="0">
      <selection activeCell="F44" sqref="F44"/>
    </sheetView>
  </sheetViews>
  <sheetFormatPr defaultRowHeight="15"/>
  <cols>
    <col min="1" max="1" width="15.7109375" style="36" customWidth="1"/>
    <col min="2" max="2" width="57.7109375" style="36" customWidth="1"/>
    <col min="3" max="4" width="9.140625" style="36"/>
    <col min="5" max="5" width="30.42578125" style="36" customWidth="1"/>
    <col min="6" max="16384" width="9.140625" style="36"/>
  </cols>
  <sheetData>
    <row r="1" spans="1:2" ht="30" customHeight="1">
      <c r="A1" s="38" t="s">
        <v>187</v>
      </c>
      <c r="B1" s="38" t="s">
        <v>188</v>
      </c>
    </row>
    <row r="2" spans="1:2" ht="15.75">
      <c r="A2" s="47"/>
      <c r="B2" s="37" t="s">
        <v>48</v>
      </c>
    </row>
    <row r="3" spans="1:2" ht="15.75">
      <c r="A3" s="47"/>
      <c r="B3" s="37" t="s">
        <v>49</v>
      </c>
    </row>
    <row r="4" spans="1:2" ht="31.5">
      <c r="A4" s="47"/>
      <c r="B4" s="37" t="s">
        <v>50</v>
      </c>
    </row>
    <row r="5" spans="1:2" ht="31.5">
      <c r="A5" s="47"/>
      <c r="B5" s="37" t="s">
        <v>51</v>
      </c>
    </row>
    <row r="6" spans="1:2" ht="15.75">
      <c r="A6" s="47"/>
      <c r="B6" s="37" t="s">
        <v>52</v>
      </c>
    </row>
    <row r="7" spans="1:2" ht="15.75">
      <c r="A7" s="47"/>
      <c r="B7" s="37" t="s">
        <v>53</v>
      </c>
    </row>
    <row r="8" spans="1:2" ht="15.75">
      <c r="A8" s="47"/>
      <c r="B8" s="37" t="s">
        <v>54</v>
      </c>
    </row>
    <row r="9" spans="1:2" ht="31.5">
      <c r="A9" s="47"/>
      <c r="B9" s="37" t="s">
        <v>55</v>
      </c>
    </row>
    <row r="10" spans="1:2" ht="15.75">
      <c r="A10" s="47"/>
      <c r="B10" s="37" t="s">
        <v>56</v>
      </c>
    </row>
    <row r="11" spans="1:2" ht="15.75">
      <c r="A11" s="47"/>
      <c r="B11" s="37" t="s">
        <v>57</v>
      </c>
    </row>
    <row r="12" spans="1:2" ht="15.75">
      <c r="A12" s="47"/>
      <c r="B12" s="37" t="s">
        <v>58</v>
      </c>
    </row>
    <row r="13" spans="1:2" ht="15.75">
      <c r="A13" s="47"/>
      <c r="B13" s="37" t="s">
        <v>59</v>
      </c>
    </row>
    <row r="14" spans="1:2" ht="15.75">
      <c r="A14" s="47"/>
      <c r="B14" s="37" t="s">
        <v>60</v>
      </c>
    </row>
    <row r="15" spans="1:2" ht="15.75">
      <c r="A15" s="47"/>
      <c r="B15" s="37" t="s">
        <v>61</v>
      </c>
    </row>
    <row r="16" spans="1:2" ht="15.75">
      <c r="A16" s="47"/>
      <c r="B16" s="37" t="s">
        <v>62</v>
      </c>
    </row>
    <row r="17" spans="1:2" ht="15.75">
      <c r="A17" s="47"/>
      <c r="B17" s="37" t="s">
        <v>63</v>
      </c>
    </row>
    <row r="18" spans="1:2" ht="31.5">
      <c r="A18" s="47"/>
      <c r="B18" s="37" t="s">
        <v>64</v>
      </c>
    </row>
    <row r="19" spans="1:2" ht="15.75">
      <c r="A19" s="47"/>
      <c r="B19" s="37" t="s">
        <v>65</v>
      </c>
    </row>
    <row r="20" spans="1:2" ht="31.5">
      <c r="A20" s="47"/>
      <c r="B20" s="37" t="s">
        <v>66</v>
      </c>
    </row>
    <row r="21" spans="1:2" ht="15.75">
      <c r="A21" s="47"/>
      <c r="B21" s="37" t="s">
        <v>67</v>
      </c>
    </row>
    <row r="22" spans="1:2" ht="31.5">
      <c r="A22" s="47"/>
      <c r="B22" s="37" t="s">
        <v>68</v>
      </c>
    </row>
    <row r="23" spans="1:2" ht="15.75">
      <c r="A23" s="47"/>
      <c r="B23" s="37" t="s">
        <v>69</v>
      </c>
    </row>
    <row r="24" spans="1:2" ht="31.5">
      <c r="A24" s="47"/>
      <c r="B24" s="37" t="s">
        <v>70</v>
      </c>
    </row>
    <row r="25" spans="1:2" ht="15.75">
      <c r="A25" s="47"/>
      <c r="B25" s="37" t="s">
        <v>71</v>
      </c>
    </row>
    <row r="26" spans="1:2" ht="63">
      <c r="A26" s="47"/>
      <c r="B26" s="37" t="s">
        <v>72</v>
      </c>
    </row>
    <row r="27" spans="1:2" ht="47.25">
      <c r="A27" s="47"/>
      <c r="B27" s="37" t="s">
        <v>73</v>
      </c>
    </row>
    <row r="28" spans="1:2" ht="31.5">
      <c r="A28" s="47"/>
      <c r="B28" s="37" t="s">
        <v>74</v>
      </c>
    </row>
    <row r="29" spans="1:2" ht="31.5">
      <c r="A29" s="47"/>
      <c r="B29" s="37" t="s">
        <v>75</v>
      </c>
    </row>
    <row r="30" spans="1:2" ht="15.75">
      <c r="A30" s="47"/>
      <c r="B30" s="37" t="s">
        <v>76</v>
      </c>
    </row>
    <row r="31" spans="1:2" ht="15.75">
      <c r="A31" s="47"/>
      <c r="B31" s="37" t="s">
        <v>77</v>
      </c>
    </row>
    <row r="32" spans="1:2" ht="15.75">
      <c r="A32" s="47"/>
      <c r="B32" s="37" t="s">
        <v>78</v>
      </c>
    </row>
    <row r="33" spans="1:2" ht="15.75">
      <c r="A33" s="47"/>
      <c r="B33" s="37" t="s">
        <v>79</v>
      </c>
    </row>
    <row r="34" spans="1:2" ht="15.75">
      <c r="A34" s="47"/>
      <c r="B34" s="37" t="s">
        <v>80</v>
      </c>
    </row>
    <row r="35" spans="1:2" ht="15.75">
      <c r="A35" s="47"/>
      <c r="B35" s="37" t="s">
        <v>81</v>
      </c>
    </row>
    <row r="36" spans="1:2" ht="15.75">
      <c r="A36" s="47"/>
      <c r="B36" s="37" t="s">
        <v>82</v>
      </c>
    </row>
    <row r="37" spans="1:2" ht="31.5">
      <c r="A37" s="47"/>
      <c r="B37" s="37" t="s">
        <v>83</v>
      </c>
    </row>
    <row r="38" spans="1:2" ht="15.75">
      <c r="A38" s="47"/>
      <c r="B38" s="37" t="s">
        <v>84</v>
      </c>
    </row>
    <row r="39" spans="1:2" ht="31.5">
      <c r="A39" s="47"/>
      <c r="B39" s="37" t="s">
        <v>85</v>
      </c>
    </row>
    <row r="40" spans="1:2" ht="31.5">
      <c r="A40" s="47"/>
      <c r="B40" s="37" t="s">
        <v>68</v>
      </c>
    </row>
    <row r="41" spans="1:2" ht="63">
      <c r="A41" s="47"/>
      <c r="B41" s="37" t="s">
        <v>86</v>
      </c>
    </row>
    <row r="42" spans="1:2" ht="94.5">
      <c r="A42" s="47"/>
      <c r="B42" s="37" t="s">
        <v>87</v>
      </c>
    </row>
    <row r="43" spans="1:2" ht="15.75">
      <c r="A43" s="47"/>
      <c r="B43" s="37" t="s">
        <v>88</v>
      </c>
    </row>
    <row r="44" spans="1:2" ht="15.75">
      <c r="A44" s="47"/>
      <c r="B44" s="37" t="s">
        <v>89</v>
      </c>
    </row>
    <row r="45" spans="1:2" ht="15.75">
      <c r="A45" s="47"/>
      <c r="B45" s="37" t="s">
        <v>90</v>
      </c>
    </row>
    <row r="46" spans="1:2" ht="15.75">
      <c r="A46" s="47"/>
      <c r="B46" s="37" t="s">
        <v>91</v>
      </c>
    </row>
    <row r="47" spans="1:2" ht="15.75">
      <c r="A47" s="47"/>
      <c r="B47" s="37" t="s">
        <v>92</v>
      </c>
    </row>
    <row r="48" spans="1:2" ht="15.75">
      <c r="A48" s="47"/>
      <c r="B48" s="37" t="s">
        <v>93</v>
      </c>
    </row>
    <row r="49" spans="1:2" ht="31.5">
      <c r="A49" s="47"/>
      <c r="B49" s="37" t="s">
        <v>94</v>
      </c>
    </row>
    <row r="50" spans="1:2" ht="15.75">
      <c r="A50" s="47"/>
      <c r="B50" s="37" t="s">
        <v>95</v>
      </c>
    </row>
    <row r="51" spans="1:2" ht="15.75">
      <c r="A51" s="47"/>
      <c r="B51" s="37" t="s">
        <v>96</v>
      </c>
    </row>
    <row r="52" spans="1:2" ht="31.5">
      <c r="A52" s="47"/>
      <c r="B52" s="37" t="s">
        <v>97</v>
      </c>
    </row>
    <row r="53" spans="1:2" ht="15.75">
      <c r="A53" s="47"/>
      <c r="B53" s="37" t="s">
        <v>98</v>
      </c>
    </row>
    <row r="54" spans="1:2" ht="22.5" customHeight="1">
      <c r="A54" s="47"/>
      <c r="B54" s="58" t="s">
        <v>99</v>
      </c>
    </row>
    <row r="55" spans="1:2" ht="31.5">
      <c r="A55" s="47"/>
      <c r="B55" s="37" t="s">
        <v>100</v>
      </c>
    </row>
    <row r="56" spans="1:2" ht="31.5">
      <c r="A56" s="47"/>
      <c r="B56" s="37" t="s">
        <v>101</v>
      </c>
    </row>
    <row r="57" spans="1:2" ht="31.5">
      <c r="A57" s="47"/>
      <c r="B57" s="37" t="s">
        <v>102</v>
      </c>
    </row>
    <row r="58" spans="1:2" ht="31.5">
      <c r="A58" s="47"/>
      <c r="B58" s="37" t="s">
        <v>103</v>
      </c>
    </row>
    <row r="59" spans="1:2" ht="31.5">
      <c r="A59" s="47"/>
      <c r="B59" s="37" t="s">
        <v>104</v>
      </c>
    </row>
    <row r="60" spans="1:2" ht="31.5">
      <c r="A60" s="47"/>
      <c r="B60" s="37" t="s">
        <v>105</v>
      </c>
    </row>
    <row r="61" spans="1:2" ht="15.75">
      <c r="A61" s="47"/>
      <c r="B61" s="37" t="s">
        <v>106</v>
      </c>
    </row>
    <row r="62" spans="1:2" ht="15.75">
      <c r="A62" s="47"/>
      <c r="B62" s="37" t="s">
        <v>107</v>
      </c>
    </row>
    <row r="63" spans="1:2" ht="15.75">
      <c r="A63" s="47"/>
      <c r="B63" s="37" t="s">
        <v>108</v>
      </c>
    </row>
    <row r="64" spans="1:2" ht="15.75">
      <c r="A64" s="47"/>
      <c r="B64" s="37" t="s">
        <v>109</v>
      </c>
    </row>
    <row r="65" spans="1:2" ht="15.75">
      <c r="A65" s="47"/>
      <c r="B65" s="37" t="s">
        <v>110</v>
      </c>
    </row>
    <row r="66" spans="1:2" ht="31.5">
      <c r="A66" s="47"/>
      <c r="B66" s="37" t="s">
        <v>111</v>
      </c>
    </row>
    <row r="67" spans="1:2" ht="31.5">
      <c r="A67" s="47"/>
      <c r="B67" s="37" t="s">
        <v>112</v>
      </c>
    </row>
    <row r="68" spans="1:2" ht="15.75">
      <c r="A68" s="47"/>
      <c r="B68" s="37" t="s">
        <v>113</v>
      </c>
    </row>
    <row r="69" spans="1:2" ht="15.75">
      <c r="A69" s="47"/>
      <c r="B69" s="37" t="s">
        <v>114</v>
      </c>
    </row>
    <row r="70" spans="1:2" ht="15.75">
      <c r="A70" s="47"/>
      <c r="B70" s="37" t="s">
        <v>115</v>
      </c>
    </row>
    <row r="71" spans="1:2" ht="15.75">
      <c r="A71" s="47"/>
      <c r="B71" s="37" t="s">
        <v>116</v>
      </c>
    </row>
    <row r="72" spans="1:2" ht="31.5">
      <c r="A72" s="47"/>
      <c r="B72" s="37" t="s">
        <v>117</v>
      </c>
    </row>
    <row r="73" spans="1:2" ht="15.75">
      <c r="A73" s="47"/>
      <c r="B73" s="37" t="s">
        <v>118</v>
      </c>
    </row>
    <row r="74" spans="1:2" ht="31.5">
      <c r="A74" s="47"/>
      <c r="B74" s="37" t="s">
        <v>119</v>
      </c>
    </row>
    <row r="75" spans="1:2" ht="15.75">
      <c r="A75" s="47"/>
      <c r="B75" s="37" t="s">
        <v>120</v>
      </c>
    </row>
    <row r="76" spans="1:2" ht="15.75">
      <c r="A76" s="47"/>
      <c r="B76" s="37" t="s">
        <v>121</v>
      </c>
    </row>
    <row r="77" spans="1:2" ht="31.5">
      <c r="A77" s="47"/>
      <c r="B77" s="37" t="s">
        <v>122</v>
      </c>
    </row>
    <row r="78" spans="1:2" ht="15.75">
      <c r="A78" s="47"/>
      <c r="B78" s="37" t="s">
        <v>123</v>
      </c>
    </row>
    <row r="79" spans="1:2" ht="15.75">
      <c r="A79" s="47"/>
      <c r="B79" s="37" t="s">
        <v>124</v>
      </c>
    </row>
    <row r="80" spans="1:2" ht="31.5">
      <c r="A80" s="47"/>
      <c r="B80" s="37" t="s">
        <v>125</v>
      </c>
    </row>
    <row r="81" spans="1:2" ht="15.75">
      <c r="A81" s="47"/>
      <c r="B81" s="37" t="s">
        <v>126</v>
      </c>
    </row>
    <row r="82" spans="1:2" ht="15.75">
      <c r="A82" s="47"/>
      <c r="B82" s="37" t="s">
        <v>127</v>
      </c>
    </row>
    <row r="83" spans="1:2" ht="31.5">
      <c r="A83" s="47"/>
      <c r="B83" s="37" t="s">
        <v>128</v>
      </c>
    </row>
    <row r="84" spans="1:2" ht="15.75">
      <c r="A84" s="47"/>
      <c r="B84" s="37" t="s">
        <v>129</v>
      </c>
    </row>
    <row r="85" spans="1:2" ht="15.75">
      <c r="A85" s="47"/>
      <c r="B85" s="37" t="s">
        <v>130</v>
      </c>
    </row>
    <row r="86" spans="1:2" ht="15.75">
      <c r="A86" s="47"/>
      <c r="B86" s="37" t="s">
        <v>131</v>
      </c>
    </row>
    <row r="87" spans="1:2" ht="15.75">
      <c r="A87" s="47"/>
      <c r="B87" s="37" t="s">
        <v>132</v>
      </c>
    </row>
    <row r="88" spans="1:2" ht="15.75">
      <c r="A88" s="47"/>
      <c r="B88" s="37" t="s">
        <v>133</v>
      </c>
    </row>
    <row r="89" spans="1:2" ht="15.75">
      <c r="A89" s="47"/>
      <c r="B89" s="37" t="s">
        <v>134</v>
      </c>
    </row>
    <row r="90" spans="1:2" ht="15.75">
      <c r="A90" s="47"/>
      <c r="B90" s="37" t="s">
        <v>135</v>
      </c>
    </row>
    <row r="91" spans="1:2" ht="15.75">
      <c r="A91" s="47"/>
      <c r="B91" s="37" t="s">
        <v>136</v>
      </c>
    </row>
    <row r="92" spans="1:2" ht="15.75">
      <c r="A92" s="47"/>
      <c r="B92" s="37" t="s">
        <v>137</v>
      </c>
    </row>
    <row r="93" spans="1:2" ht="15.75">
      <c r="A93" s="47"/>
      <c r="B93" s="37" t="s">
        <v>138</v>
      </c>
    </row>
    <row r="94" spans="1:2" ht="15.75">
      <c r="A94" s="47"/>
      <c r="B94" s="37" t="s">
        <v>139</v>
      </c>
    </row>
    <row r="95" spans="1:2" ht="15.75">
      <c r="A95" s="47"/>
      <c r="B95" s="37" t="s">
        <v>140</v>
      </c>
    </row>
    <row r="96" spans="1:2" ht="15.75">
      <c r="A96" s="47"/>
      <c r="B96" s="37" t="s">
        <v>141</v>
      </c>
    </row>
    <row r="97" spans="1:2" ht="15.75">
      <c r="A97" s="47"/>
      <c r="B97" s="37" t="s">
        <v>142</v>
      </c>
    </row>
    <row r="98" spans="1:2" ht="15.75">
      <c r="A98" s="47"/>
      <c r="B98" s="37" t="s">
        <v>143</v>
      </c>
    </row>
    <row r="99" spans="1:2" ht="15.75">
      <c r="A99" s="47"/>
      <c r="B99" s="37" t="s">
        <v>144</v>
      </c>
    </row>
    <row r="100" spans="1:2" ht="47.25">
      <c r="A100" s="47"/>
      <c r="B100" s="37" t="s">
        <v>145</v>
      </c>
    </row>
  </sheetData>
  <pageMargins left="0.70866141732283472" right="0.70866141732283472" top="0.74803149606299213" bottom="0.74803149606299213" header="0.31496062992125984" footer="0.31496062992125984"/>
  <pageSetup paperSize="9" orientation="portrait" verticalDpi="0"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workbookViewId="0">
      <selection activeCell="A8" sqref="A1:XFD8"/>
    </sheetView>
  </sheetViews>
  <sheetFormatPr defaultRowHeight="12.75"/>
  <cols>
    <col min="1" max="1" width="7.85546875" style="31" customWidth="1"/>
    <col min="2" max="2" width="33.42578125" style="31" customWidth="1"/>
    <col min="3" max="3" width="32.28515625" style="31" customWidth="1"/>
    <col min="4" max="16384" width="9.140625" style="31"/>
  </cols>
  <sheetData>
    <row r="1" spans="1:3">
      <c r="A1" s="52" t="s">
        <v>189</v>
      </c>
      <c r="B1" s="53"/>
      <c r="C1" s="53"/>
    </row>
    <row r="2" spans="1:3" ht="38.25">
      <c r="A2" s="124" t="s">
        <v>29</v>
      </c>
      <c r="B2" s="140"/>
      <c r="C2" s="3" t="s">
        <v>190</v>
      </c>
    </row>
    <row r="3" spans="1:3">
      <c r="A3" s="35" t="s">
        <v>32</v>
      </c>
      <c r="B3" s="35" t="s">
        <v>33</v>
      </c>
      <c r="C3" s="54"/>
    </row>
    <row r="4" spans="1:3" ht="25.5">
      <c r="A4" s="54"/>
      <c r="B4" s="50" t="s">
        <v>94</v>
      </c>
      <c r="C4" s="51" t="s">
        <v>191</v>
      </c>
    </row>
    <row r="5" spans="1:3" ht="38.25">
      <c r="A5" s="54"/>
      <c r="B5" s="50" t="s">
        <v>96</v>
      </c>
      <c r="C5" s="51" t="s">
        <v>192</v>
      </c>
    </row>
    <row r="6" spans="1:3" ht="25.5">
      <c r="A6" s="54"/>
      <c r="B6" s="50" t="s">
        <v>98</v>
      </c>
      <c r="C6" s="51" t="s">
        <v>193</v>
      </c>
    </row>
    <row r="7" spans="1:3" ht="25.5">
      <c r="A7" s="54"/>
      <c r="B7" s="54"/>
      <c r="C7" s="51" t="s">
        <v>194</v>
      </c>
    </row>
  </sheetData>
  <mergeCells count="1">
    <mergeCell ref="A2:B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9"/>
  <sheetViews>
    <sheetView zoomScaleNormal="100" workbookViewId="0">
      <selection activeCell="G17" sqref="G17"/>
    </sheetView>
  </sheetViews>
  <sheetFormatPr defaultRowHeight="21.75" customHeight="1"/>
  <cols>
    <col min="1" max="1" width="21.42578125" style="24" customWidth="1"/>
    <col min="2" max="2" width="35.5703125" style="24" customWidth="1"/>
    <col min="3" max="3" width="10.42578125" style="24" customWidth="1"/>
    <col min="4" max="4" width="18.85546875" style="26" customWidth="1"/>
    <col min="5" max="5" width="45" style="26" customWidth="1"/>
    <col min="6" max="16384" width="9.140625" style="26"/>
  </cols>
  <sheetData>
    <row r="1" spans="1:5" ht="28.5" customHeight="1">
      <c r="A1" s="131" t="s">
        <v>195</v>
      </c>
      <c r="B1" s="132"/>
      <c r="C1" s="55"/>
      <c r="D1" s="131" t="s">
        <v>196</v>
      </c>
      <c r="E1" s="132"/>
    </row>
    <row r="2" spans="1:5" ht="21.75" customHeight="1">
      <c r="A2" s="133" t="s">
        <v>197</v>
      </c>
      <c r="B2" s="134"/>
      <c r="C2" s="56"/>
      <c r="D2" s="133" t="s">
        <v>197</v>
      </c>
      <c r="E2" s="134"/>
    </row>
    <row r="3" spans="1:5" ht="21.75" customHeight="1">
      <c r="A3" s="125" t="s">
        <v>198</v>
      </c>
      <c r="B3" s="126"/>
      <c r="C3" s="57"/>
      <c r="D3" s="125"/>
      <c r="E3" s="126"/>
    </row>
    <row r="4" spans="1:5" ht="21.75" customHeight="1">
      <c r="A4" s="125" t="s">
        <v>199</v>
      </c>
      <c r="B4" s="126"/>
      <c r="C4" s="57"/>
      <c r="D4" s="125" t="s">
        <v>199</v>
      </c>
      <c r="E4" s="126"/>
    </row>
    <row r="5" spans="1:5" ht="21.75" customHeight="1">
      <c r="A5" s="125" t="s">
        <v>166</v>
      </c>
      <c r="B5" s="126"/>
      <c r="C5" s="57"/>
      <c r="D5" s="125" t="s">
        <v>166</v>
      </c>
      <c r="E5" s="126"/>
    </row>
    <row r="6" spans="1:5" ht="21.75" customHeight="1">
      <c r="A6" s="125" t="s">
        <v>167</v>
      </c>
      <c r="B6" s="126"/>
      <c r="C6" s="57"/>
      <c r="D6" s="125" t="s">
        <v>167</v>
      </c>
      <c r="E6" s="126"/>
    </row>
    <row r="7" spans="1:5" ht="27.75" customHeight="1">
      <c r="A7" s="125" t="s">
        <v>168</v>
      </c>
      <c r="B7" s="126"/>
      <c r="C7" s="57"/>
      <c r="D7" s="125" t="s">
        <v>184</v>
      </c>
      <c r="E7" s="126"/>
    </row>
    <row r="8" spans="1:5" ht="21.75" customHeight="1">
      <c r="A8" s="125" t="s">
        <v>200</v>
      </c>
      <c r="B8" s="126"/>
      <c r="C8" s="57"/>
      <c r="D8" s="125" t="s">
        <v>200</v>
      </c>
      <c r="E8" s="126"/>
    </row>
    <row r="9" spans="1:5" ht="21.75" customHeight="1">
      <c r="A9" s="127" t="s">
        <v>201</v>
      </c>
      <c r="B9" s="128"/>
      <c r="C9" s="57"/>
      <c r="D9" s="127" t="s">
        <v>201</v>
      </c>
      <c r="E9" s="128"/>
    </row>
    <row r="10" spans="1:5" ht="21.75" customHeight="1">
      <c r="A10" s="127" t="s">
        <v>171</v>
      </c>
      <c r="B10" s="128"/>
      <c r="C10" s="57"/>
      <c r="D10" s="127" t="s">
        <v>171</v>
      </c>
      <c r="E10" s="128"/>
    </row>
    <row r="11" spans="1:5" ht="21.75" customHeight="1">
      <c r="A11" s="125" t="s">
        <v>202</v>
      </c>
      <c r="B11" s="126"/>
      <c r="C11" s="57"/>
      <c r="D11" s="125" t="s">
        <v>202</v>
      </c>
      <c r="E11" s="126"/>
    </row>
    <row r="12" spans="1:5" ht="21.75" customHeight="1">
      <c r="A12" s="125" t="s">
        <v>173</v>
      </c>
      <c r="B12" s="126"/>
      <c r="C12" s="57"/>
      <c r="D12" s="125" t="s">
        <v>173</v>
      </c>
      <c r="E12" s="126"/>
    </row>
    <row r="13" spans="1:5" ht="21.75" customHeight="1">
      <c r="A13" s="127" t="s">
        <v>174</v>
      </c>
      <c r="B13" s="128"/>
      <c r="C13" s="49"/>
      <c r="D13" s="127" t="s">
        <v>174</v>
      </c>
      <c r="E13" s="128"/>
    </row>
    <row r="14" spans="1:5" ht="30" customHeight="1">
      <c r="A14" s="125" t="s">
        <v>175</v>
      </c>
      <c r="B14" s="126"/>
      <c r="C14" s="57"/>
      <c r="D14" s="125" t="s">
        <v>175</v>
      </c>
      <c r="E14" s="126"/>
    </row>
    <row r="15" spans="1:5" ht="30" customHeight="1">
      <c r="A15" s="129" t="s">
        <v>176</v>
      </c>
      <c r="B15" s="130"/>
      <c r="C15" s="57"/>
      <c r="D15" s="129" t="s">
        <v>176</v>
      </c>
      <c r="E15" s="130"/>
    </row>
    <row r="16" spans="1:5" ht="21.75" customHeight="1">
      <c r="A16" s="135" t="s">
        <v>203</v>
      </c>
      <c r="B16" s="62" t="s">
        <v>204</v>
      </c>
      <c r="C16" s="57"/>
      <c r="D16" s="135" t="s">
        <v>203</v>
      </c>
      <c r="E16" s="62" t="s">
        <v>204</v>
      </c>
    </row>
    <row r="17" spans="1:5" ht="21.75" customHeight="1">
      <c r="A17" s="135"/>
      <c r="B17" s="59" t="s">
        <v>205</v>
      </c>
      <c r="C17" s="57"/>
      <c r="D17" s="135"/>
      <c r="E17" s="59" t="s">
        <v>205</v>
      </c>
    </row>
    <row r="18" spans="1:5" ht="33" customHeight="1" thickBot="1">
      <c r="A18" s="136"/>
      <c r="B18" s="60" t="s">
        <v>206</v>
      </c>
      <c r="C18" s="57"/>
      <c r="D18" s="136"/>
      <c r="E18" s="60" t="s">
        <v>206</v>
      </c>
    </row>
    <row r="19" spans="1:5" ht="21.75" customHeight="1">
      <c r="A19" s="26"/>
      <c r="B19" s="26"/>
      <c r="C19" s="61"/>
    </row>
  </sheetData>
  <mergeCells count="32">
    <mergeCell ref="D15:E15"/>
    <mergeCell ref="D16:D18"/>
    <mergeCell ref="D11:E11"/>
    <mergeCell ref="D12:E12"/>
    <mergeCell ref="D13:E13"/>
    <mergeCell ref="D14:E14"/>
    <mergeCell ref="D5:E5"/>
    <mergeCell ref="D6:E6"/>
    <mergeCell ref="D7:E7"/>
    <mergeCell ref="D8:E8"/>
    <mergeCell ref="D9:E9"/>
    <mergeCell ref="D10:E10"/>
    <mergeCell ref="A15:B15"/>
    <mergeCell ref="A1:B1"/>
    <mergeCell ref="A2:B2"/>
    <mergeCell ref="A16:A18"/>
    <mergeCell ref="A13:B13"/>
    <mergeCell ref="D1:E1"/>
    <mergeCell ref="D2:E2"/>
    <mergeCell ref="D3:E3"/>
    <mergeCell ref="D4:E4"/>
    <mergeCell ref="A9:B9"/>
    <mergeCell ref="A10:B10"/>
    <mergeCell ref="A11:B11"/>
    <mergeCell ref="A12:B12"/>
    <mergeCell ref="A14:B14"/>
    <mergeCell ref="A3:B3"/>
    <mergeCell ref="A4:B4"/>
    <mergeCell ref="A5:B5"/>
    <mergeCell ref="A6:B6"/>
    <mergeCell ref="A7:B7"/>
    <mergeCell ref="A8:B8"/>
  </mergeCells>
  <phoneticPr fontId="6" type="noConversion"/>
  <pageMargins left="0.74803149606299213" right="0.74803149606299213" top="0.70866141732283472" bottom="0.98425196850393704" header="0.51181102362204722" footer="0.51181102362204722"/>
  <pageSetup paperSize="9" scale="67" orientation="portrait" verticalDpi="0" r:id="rId1"/>
  <headerFooter alignWithMargins="0">
    <oddFooter>&amp;L&amp;Z&amp;F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2FA93D571A41A4789C89D69E074311D" ma:contentTypeVersion="3" ma:contentTypeDescription="Creare un nuovo documento." ma:contentTypeScope="" ma:versionID="77944828969d9db492da661303babf6d">
  <xsd:schema xmlns:xsd="http://www.w3.org/2001/XMLSchema" xmlns:xs="http://www.w3.org/2001/XMLSchema" xmlns:p="http://schemas.microsoft.com/office/2006/metadata/properties" xmlns:ns2="04f50e8e-455c-4093-ad67-2206a926bca9" targetNamespace="http://schemas.microsoft.com/office/2006/metadata/properties" ma:root="true" ma:fieldsID="0e3a56844a41168263ef6179df719fb0" ns2:_="">
    <xsd:import namespace="04f50e8e-455c-4093-ad67-2206a926bca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f50e8e-455c-4093-ad67-2206a926bc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C7541E-0B97-4E9B-9ED5-61EDCC80A28B}"/>
</file>

<file path=customXml/itemProps2.xml><?xml version="1.0" encoding="utf-8"?>
<ds:datastoreItem xmlns:ds="http://schemas.openxmlformats.org/officeDocument/2006/customXml" ds:itemID="{283BEC51-B0A3-44D6-A3C8-1B360B3FE4E5}"/>
</file>

<file path=customXml/itemProps3.xml><?xml version="1.0" encoding="utf-8"?>
<ds:datastoreItem xmlns:ds="http://schemas.openxmlformats.org/officeDocument/2006/customXml" ds:itemID="{11AF46B3-751E-43B6-86F9-DC0A4679F56E}"/>
</file>

<file path=docProps/app.xml><?xml version="1.0" encoding="utf-8"?>
<Properties xmlns="http://schemas.openxmlformats.org/officeDocument/2006/extended-properties" xmlns:vt="http://schemas.openxmlformats.org/officeDocument/2006/docPropsVTypes">
  <Application>Microsoft Excel Online</Application>
  <Manager/>
  <Company>Ministero Salute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delrosario</dc:creator>
  <cp:keywords/>
  <dc:description/>
  <cp:lastModifiedBy>Caterina Cannizzaro</cp:lastModifiedBy>
  <cp:revision/>
  <dcterms:created xsi:type="dcterms:W3CDTF">2011-12-01T14:03:02Z</dcterms:created>
  <dcterms:modified xsi:type="dcterms:W3CDTF">2026-03-09T11:47:26Z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0x01010012FA93D571A41A4789C89D69E074311D</vt:lpwstr>
  </property>
</Properties>
</file>